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jask.ANSATT\Downloads\"/>
    </mc:Choice>
  </mc:AlternateContent>
  <xr:revisionPtr revIDLastSave="0" documentId="13_ncr:1_{666509AC-8303-41D4-82DA-4AEDBE99F702}" xr6:coauthVersionLast="36" xr6:coauthVersionMax="36" xr10:uidLastSave="{00000000-0000-0000-0000-000000000000}"/>
  <bookViews>
    <workbookView xWindow="0" yWindow="0" windowWidth="19200" windowHeight="6930" activeTab="4" xr2:uid="{00000000-000D-0000-FFFF-FFFF00000000}"/>
  </bookViews>
  <sheets>
    <sheet name="Oppgave 2.1" sheetId="1" r:id="rId1"/>
    <sheet name="Oppgave 2.2" sheetId="2" r:id="rId2"/>
    <sheet name="Oppgave 2.4" sheetId="3" r:id="rId3"/>
    <sheet name="Oppgave 2.6" sheetId="4" r:id="rId4"/>
    <sheet name="Oppgave 2.7" sheetId="5" r:id="rId5"/>
    <sheet name="Oppgave 2.8 a)" sheetId="6" r:id="rId6"/>
    <sheet name="Oppgave 2.8 b)" sheetId="7" r:id="rId7"/>
    <sheet name="Oppgave 2.9 a)" sheetId="8" r:id="rId8"/>
    <sheet name="Oppgave 2.9 b)" sheetId="9" r:id="rId9"/>
    <sheet name="Oppgave 2.10" sheetId="10" r:id="rId10"/>
    <sheet name="Oppgave 2.11 a)" sheetId="11" r:id="rId11"/>
    <sheet name="Oppgave 2.11 b)" sheetId="12" r:id="rId12"/>
    <sheet name="Oppgave 2.12 a)" sheetId="13" r:id="rId13"/>
    <sheet name="Oppgave 2.12 b)" sheetId="14" r:id="rId14"/>
    <sheet name="Oppgave 2.13 a)" sheetId="15" r:id="rId15"/>
    <sheet name="Oppgave 2.13 b)" sheetId="16" r:id="rId16"/>
    <sheet name="Oppgave 2.14 b)" sheetId="17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" i="14" l="1"/>
  <c r="F2" i="14" s="1"/>
  <c r="G2" i="14" s="1"/>
  <c r="H2" i="14" s="1"/>
  <c r="I2" i="14" s="1"/>
  <c r="J2" i="14" s="1"/>
  <c r="K2" i="14" s="1"/>
  <c r="L2" i="14" s="1"/>
  <c r="M2" i="14" s="1"/>
  <c r="N2" i="14" s="1"/>
  <c r="O2" i="14" s="1"/>
  <c r="P2" i="14" s="1"/>
  <c r="Q2" i="14" s="1"/>
  <c r="R2" i="14" s="1"/>
  <c r="S2" i="14" s="1"/>
  <c r="T2" i="14" s="1"/>
  <c r="U2" i="14" s="1"/>
  <c r="V2" i="14" s="1"/>
  <c r="W2" i="14" s="1"/>
  <c r="X2" i="14" s="1"/>
  <c r="D2" i="14"/>
  <c r="E1" i="13"/>
  <c r="F1" i="13" s="1"/>
  <c r="G1" i="13" s="1"/>
  <c r="H1" i="13" s="1"/>
  <c r="I1" i="13" s="1"/>
  <c r="J1" i="13" s="1"/>
  <c r="K1" i="13" s="1"/>
  <c r="L1" i="13" s="1"/>
  <c r="M1" i="13" s="1"/>
  <c r="N1" i="13" s="1"/>
  <c r="O1" i="13" s="1"/>
  <c r="P1" i="13" s="1"/>
  <c r="Q1" i="13" s="1"/>
  <c r="R1" i="13" s="1"/>
  <c r="S1" i="13" s="1"/>
  <c r="T1" i="13" s="1"/>
  <c r="U1" i="13" s="1"/>
  <c r="V1" i="13" s="1"/>
  <c r="W1" i="13" s="1"/>
  <c r="D1" i="13"/>
  <c r="C1" i="13"/>
  <c r="I7" i="5"/>
  <c r="H7" i="5"/>
  <c r="G7" i="5"/>
  <c r="C7" i="5"/>
  <c r="B7" i="5"/>
  <c r="I6" i="5"/>
  <c r="H6" i="5"/>
  <c r="D6" i="5"/>
  <c r="C6" i="5"/>
  <c r="I5" i="5"/>
  <c r="H5" i="5"/>
  <c r="D5" i="5"/>
  <c r="C5" i="5"/>
  <c r="I4" i="5"/>
  <c r="H4" i="5"/>
  <c r="D4" i="5"/>
  <c r="C4" i="5"/>
  <c r="I3" i="5"/>
  <c r="H3" i="5"/>
  <c r="D3" i="5"/>
  <c r="C3" i="5"/>
  <c r="I2" i="5"/>
  <c r="H2" i="5"/>
  <c r="D2" i="5"/>
  <c r="D7" i="5" s="1"/>
  <c r="C2" i="5"/>
  <c r="B6" i="4"/>
  <c r="D4" i="4" s="1"/>
  <c r="C5" i="4"/>
  <c r="C4" i="4"/>
  <c r="C3" i="4"/>
  <c r="C2" i="4"/>
  <c r="C6" i="4" s="1"/>
  <c r="B7" i="3"/>
  <c r="C6" i="3"/>
  <c r="C5" i="3"/>
  <c r="C4" i="3"/>
  <c r="C3" i="3"/>
  <c r="D2" i="3"/>
  <c r="D3" i="3" s="1"/>
  <c r="D4" i="3" s="1"/>
  <c r="D5" i="3" s="1"/>
  <c r="D6" i="3" s="1"/>
  <c r="C2" i="3"/>
  <c r="C7" i="3" s="1"/>
  <c r="B6" i="2"/>
  <c r="C6" i="2" s="1"/>
  <c r="D6" i="2" s="1"/>
  <c r="C5" i="2"/>
  <c r="D5" i="2" s="1"/>
  <c r="D4" i="2"/>
  <c r="C4" i="2"/>
  <c r="E3" i="2"/>
  <c r="E4" i="2" s="1"/>
  <c r="C3" i="2"/>
  <c r="D3" i="2" s="1"/>
  <c r="F2" i="2"/>
  <c r="G2" i="2" s="1"/>
  <c r="E2" i="2"/>
  <c r="C2" i="2"/>
  <c r="D2" i="2" s="1"/>
  <c r="B8" i="1"/>
  <c r="D7" i="1" s="1"/>
  <c r="D6" i="1"/>
  <c r="D4" i="1"/>
  <c r="D3" i="1"/>
  <c r="D2" i="1"/>
  <c r="C2" i="1"/>
  <c r="C3" i="1" s="1"/>
  <c r="C4" i="1" s="1"/>
  <c r="C5" i="1" s="1"/>
  <c r="C6" i="1" s="1"/>
  <c r="C7" i="1" s="1"/>
  <c r="E5" i="2" l="1"/>
  <c r="F5" i="2" s="1"/>
  <c r="G5" i="2" s="1"/>
  <c r="F4" i="2"/>
  <c r="G4" i="2" s="1"/>
  <c r="D3" i="4"/>
  <c r="D5" i="4"/>
  <c r="F3" i="2"/>
  <c r="G3" i="2" s="1"/>
  <c r="D2" i="4"/>
  <c r="D5" i="1"/>
  <c r="D8" i="1" s="1"/>
  <c r="D6" i="4" l="1"/>
</calcChain>
</file>

<file path=xl/sharedStrings.xml><?xml version="1.0" encoding="utf-8"?>
<sst xmlns="http://schemas.openxmlformats.org/spreadsheetml/2006/main" count="92" uniqueCount="49">
  <si>
    <t>Standpunkt-karakterer</t>
  </si>
  <si>
    <t>Årstid</t>
  </si>
  <si>
    <t>Frekvens</t>
  </si>
  <si>
    <t>Relativ frekvens</t>
  </si>
  <si>
    <t>Relativ frekvens i prosent</t>
  </si>
  <si>
    <t>Kumulativ frekvens</t>
  </si>
  <si>
    <t>Relativ kumulativ frekvens</t>
  </si>
  <si>
    <t>Relativ kumulativ frekvens i prosent</t>
  </si>
  <si>
    <t>Vinter</t>
  </si>
  <si>
    <t>Vår</t>
  </si>
  <si>
    <t>Sommer</t>
  </si>
  <si>
    <t>Høst</t>
  </si>
  <si>
    <t>Sum</t>
  </si>
  <si>
    <t>Antall hummere</t>
  </si>
  <si>
    <t>Næringsinnhold i 100 g
pepperkaker</t>
  </si>
  <si>
    <t>Antall 
 gram</t>
  </si>
  <si>
    <t>Prosent</t>
  </si>
  <si>
    <t>Grader</t>
  </si>
  <si>
    <t>Protein</t>
  </si>
  <si>
    <t>Karbohydrater</t>
  </si>
  <si>
    <t>Fett</t>
  </si>
  <si>
    <t>Annet</t>
  </si>
  <si>
    <t>Månedsutgifter til en tilfeldig 17-åring</t>
  </si>
  <si>
    <t>I kroner</t>
  </si>
  <si>
    <t>Mat inkludert snop</t>
  </si>
  <si>
    <t>Klær</t>
  </si>
  <si>
    <t>Fornøyelse</t>
  </si>
  <si>
    <t>Hygiene</t>
  </si>
  <si>
    <t>Karakter</t>
  </si>
  <si>
    <t>Antall elever</t>
  </si>
  <si>
    <t>Fritidsaktivitet</t>
  </si>
  <si>
    <t>Håndball</t>
  </si>
  <si>
    <t>Fotball</t>
  </si>
  <si>
    <t>Volleyball</t>
  </si>
  <si>
    <t>Svømming</t>
  </si>
  <si>
    <t>År</t>
  </si>
  <si>
    <t>Antall trafikkdrepte</t>
  </si>
  <si>
    <t>Dersom du vil redigere i regnearket, må du gå til menyen "Fil" og enten velge "Kopier..." eller "Last ned som" for å få din egen kopi.</t>
  </si>
  <si>
    <t>CO₂ i millioner tonn</t>
  </si>
  <si>
    <t>Jenter</t>
  </si>
  <si>
    <t>Gutter</t>
  </si>
  <si>
    <t>Røyker</t>
  </si>
  <si>
    <t>Røyker ikke</t>
  </si>
  <si>
    <t>Antall felte elger</t>
  </si>
  <si>
    <t>Kalv</t>
  </si>
  <si>
    <t>1 1/2 år</t>
  </si>
  <si>
    <t>Eldre</t>
  </si>
  <si>
    <t>Antall mål</t>
  </si>
  <si>
    <t>Antall kamper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</si>
</sst>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rgb="FF000000"/>
      <name val="Arial"/>
    </font>
    <font>
      <sz val="14"/>
      <name val="Arial"/>
    </font>
    <font>
      <sz val="14"/>
      <name val="Source Serif Pro"/>
    </font>
    <font>
      <sz val="10"/>
      <name val="Arial"/>
    </font>
    <font>
      <sz val="10"/>
      <name val="Arial"/>
    </font>
    <font>
      <sz val="14"/>
      <name val="Arial"/>
    </font>
    <font>
      <b/>
      <sz val="12"/>
      <name val="Arial"/>
    </font>
    <font>
      <sz val="10"/>
      <name val="Arial"/>
    </font>
    <font>
      <sz val="12"/>
      <name val="Arial"/>
    </font>
    <font>
      <sz val="12"/>
      <color rgb="FF444444"/>
      <name val="Arial"/>
    </font>
    <font>
      <sz val="12"/>
      <name val="Arial"/>
    </font>
    <font>
      <sz val="12"/>
      <color rgb="FF000000"/>
      <name val="Arial"/>
    </font>
    <font>
      <sz val="14"/>
      <color rgb="FF444444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/>
    <xf numFmtId="9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/>
    <xf numFmtId="2" fontId="1" fillId="0" borderId="1" xfId="0" applyNumberFormat="1" applyFont="1" applyBorder="1"/>
    <xf numFmtId="9" fontId="1" fillId="0" borderId="1" xfId="0" applyNumberFormat="1" applyFont="1" applyBorder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>
      <alignment horizontal="left" vertical="top"/>
    </xf>
    <xf numFmtId="0" fontId="5" fillId="0" borderId="0" xfId="0" applyFont="1"/>
    <xf numFmtId="0" fontId="10" fillId="0" borderId="0" xfId="0" applyFont="1" applyAlignment="1"/>
    <xf numFmtId="0" fontId="10" fillId="0" borderId="0" xfId="0" applyFont="1"/>
    <xf numFmtId="0" fontId="11" fillId="2" borderId="0" xfId="0" applyFont="1" applyFill="1" applyAlignment="1">
      <alignment horizontal="right"/>
    </xf>
    <xf numFmtId="0" fontId="8" fillId="0" borderId="0" xfId="0" applyFont="1"/>
    <xf numFmtId="0" fontId="12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Antall hummere i fangstene til Olav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'Oppgave 2.4'!$B$1</c:f>
              <c:strCache>
                <c:ptCount val="1"/>
                <c:pt idx="0">
                  <c:v>Frekvens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numRef>
              <c:f>'Oppgave 2.4'!$A$2:$A$6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'Oppgave 2.4'!$B$2:$B$6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A73F-443A-966F-DC6AEBAF7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87842"/>
        <c:axId val="521107600"/>
      </c:barChart>
      <c:catAx>
        <c:axId val="14468784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Antall hummere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521107600"/>
        <c:crosses val="autoZero"/>
        <c:auto val="1"/>
        <c:lblAlgn val="ctr"/>
        <c:lblOffset val="100"/>
        <c:noMultiLvlLbl val="1"/>
      </c:catAx>
      <c:valAx>
        <c:axId val="5211076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Frekvens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4468784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t>CO₂-utslipp i millioner tonn årene 1998 til 2008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'Oppgave 2.11 b)'!$A$2</c:f>
              <c:strCache>
                <c:ptCount val="1"/>
                <c:pt idx="0">
                  <c:v>CO₂ i millioner tonn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'Oppgave 2.11 b)'!$B$1:$L$1</c:f>
              <c:numCache>
                <c:formatCode>General</c:formatCod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'Oppgave 2.11 b)'!$B$2:$L$2</c:f>
              <c:numCache>
                <c:formatCode>General</c:formatCode>
                <c:ptCount val="11"/>
                <c:pt idx="0">
                  <c:v>41.2</c:v>
                </c:pt>
                <c:pt idx="1">
                  <c:v>42</c:v>
                </c:pt>
                <c:pt idx="2">
                  <c:v>41.6</c:v>
                </c:pt>
                <c:pt idx="3">
                  <c:v>43</c:v>
                </c:pt>
                <c:pt idx="4">
                  <c:v>42</c:v>
                </c:pt>
                <c:pt idx="5">
                  <c:v>43.3</c:v>
                </c:pt>
                <c:pt idx="6">
                  <c:v>43.9</c:v>
                </c:pt>
                <c:pt idx="7">
                  <c:v>42.9</c:v>
                </c:pt>
                <c:pt idx="8">
                  <c:v>43.3</c:v>
                </c:pt>
                <c:pt idx="9">
                  <c:v>45</c:v>
                </c:pt>
                <c:pt idx="10">
                  <c:v>44.2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32-4830-AD2A-A0AFC6865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4045883"/>
        <c:axId val="708442160"/>
      </c:lineChart>
      <c:catAx>
        <c:axId val="17640458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År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708442160"/>
        <c:crosses val="autoZero"/>
        <c:auto val="1"/>
        <c:lblAlgn val="ctr"/>
        <c:lblOffset val="100"/>
        <c:noMultiLvlLbl val="1"/>
      </c:catAx>
      <c:valAx>
        <c:axId val="708442160"/>
        <c:scaling>
          <c:orientation val="minMax"/>
          <c:max val="46"/>
          <c:min val="39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CO₂ i millioner tonn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764045883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t>Antall felte elger i årene 1986 til og med 2007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'Oppgave 2.12 a)'!$A$2</c:f>
              <c:strCache>
                <c:ptCount val="1"/>
                <c:pt idx="0">
                  <c:v>Antall felte elger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'Oppgave 2.12 a)'!$B$1:$W$1</c:f>
              <c:numCache>
                <c:formatCode>General</c:formatCode>
                <c:ptCount val="22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</c:numCache>
            </c:numRef>
          </c:cat>
          <c:val>
            <c:numRef>
              <c:f>'Oppgave 2.12 a)'!$B$2:$W$2</c:f>
              <c:numCache>
                <c:formatCode>General</c:formatCode>
                <c:ptCount val="22"/>
                <c:pt idx="0">
                  <c:v>25511</c:v>
                </c:pt>
                <c:pt idx="1">
                  <c:v>25199</c:v>
                </c:pt>
                <c:pt idx="2">
                  <c:v>24972</c:v>
                </c:pt>
                <c:pt idx="3">
                  <c:v>26127</c:v>
                </c:pt>
                <c:pt idx="4">
                  <c:v>28841</c:v>
                </c:pt>
                <c:pt idx="5">
                  <c:v>32053</c:v>
                </c:pt>
                <c:pt idx="6">
                  <c:v>35145</c:v>
                </c:pt>
                <c:pt idx="7">
                  <c:v>38980</c:v>
                </c:pt>
                <c:pt idx="8">
                  <c:v>37401</c:v>
                </c:pt>
                <c:pt idx="9">
                  <c:v>33955</c:v>
                </c:pt>
                <c:pt idx="10">
                  <c:v>34141</c:v>
                </c:pt>
                <c:pt idx="11">
                  <c:v>36059</c:v>
                </c:pt>
                <c:pt idx="12">
                  <c:v>37957</c:v>
                </c:pt>
                <c:pt idx="13">
                  <c:v>39423</c:v>
                </c:pt>
                <c:pt idx="14">
                  <c:v>38000</c:v>
                </c:pt>
                <c:pt idx="15">
                  <c:v>37300</c:v>
                </c:pt>
                <c:pt idx="16">
                  <c:v>37892</c:v>
                </c:pt>
                <c:pt idx="17">
                  <c:v>38564</c:v>
                </c:pt>
                <c:pt idx="18">
                  <c:v>36770</c:v>
                </c:pt>
                <c:pt idx="19">
                  <c:v>36026</c:v>
                </c:pt>
                <c:pt idx="20">
                  <c:v>34978</c:v>
                </c:pt>
                <c:pt idx="21">
                  <c:v>35657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22-496B-BFB9-E29F35B42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781096"/>
        <c:axId val="337031200"/>
      </c:lineChart>
      <c:catAx>
        <c:axId val="320781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År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337031200"/>
        <c:crosses val="autoZero"/>
        <c:auto val="1"/>
        <c:lblAlgn val="ctr"/>
        <c:lblOffset val="100"/>
        <c:noMultiLvlLbl val="1"/>
      </c:catAx>
      <c:valAx>
        <c:axId val="33703120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Antall felte elger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32078109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t>Felte elger etter alder i årene 1986 til og med 2007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'Oppgave 2.12 b)'!$B$3</c:f>
              <c:strCache>
                <c:ptCount val="1"/>
                <c:pt idx="0">
                  <c:v>Kalv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'Oppgave 2.12 b)'!$C$2:$X$2</c:f>
              <c:numCache>
                <c:formatCode>General</c:formatCode>
                <c:ptCount val="22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</c:numCache>
            </c:numRef>
          </c:cat>
          <c:val>
            <c:numRef>
              <c:f>'Oppgave 2.12 b)'!$C$3:$X$3</c:f>
              <c:numCache>
                <c:formatCode>General</c:formatCode>
                <c:ptCount val="22"/>
                <c:pt idx="0">
                  <c:v>7650</c:v>
                </c:pt>
                <c:pt idx="1">
                  <c:v>7699</c:v>
                </c:pt>
                <c:pt idx="2">
                  <c:v>7435</c:v>
                </c:pt>
                <c:pt idx="3">
                  <c:v>7636</c:v>
                </c:pt>
                <c:pt idx="4">
                  <c:v>8630</c:v>
                </c:pt>
                <c:pt idx="5">
                  <c:v>9450</c:v>
                </c:pt>
                <c:pt idx="6">
                  <c:v>10075</c:v>
                </c:pt>
                <c:pt idx="7">
                  <c:v>11049</c:v>
                </c:pt>
                <c:pt idx="8">
                  <c:v>11520</c:v>
                </c:pt>
                <c:pt idx="9">
                  <c:v>10587</c:v>
                </c:pt>
                <c:pt idx="10">
                  <c:v>10774</c:v>
                </c:pt>
                <c:pt idx="11">
                  <c:v>11890</c:v>
                </c:pt>
                <c:pt idx="12">
                  <c:v>12475</c:v>
                </c:pt>
                <c:pt idx="13">
                  <c:v>12759</c:v>
                </c:pt>
                <c:pt idx="14">
                  <c:v>12591</c:v>
                </c:pt>
                <c:pt idx="15">
                  <c:v>12522</c:v>
                </c:pt>
                <c:pt idx="16">
                  <c:v>12626</c:v>
                </c:pt>
                <c:pt idx="17">
                  <c:v>12694</c:v>
                </c:pt>
                <c:pt idx="18">
                  <c:v>12023</c:v>
                </c:pt>
                <c:pt idx="19">
                  <c:v>12075</c:v>
                </c:pt>
                <c:pt idx="20">
                  <c:v>11124</c:v>
                </c:pt>
                <c:pt idx="21">
                  <c:v>11382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89-4AF5-9A67-86A8C6B011C9}"/>
            </c:ext>
          </c:extLst>
        </c:ser>
        <c:ser>
          <c:idx val="1"/>
          <c:order val="1"/>
          <c:tx>
            <c:strRef>
              <c:f>'Oppgave 2.12 b)'!$B$4</c:f>
              <c:strCache>
                <c:ptCount val="1"/>
                <c:pt idx="0">
                  <c:v>1 1/2 år</c:v>
                </c:pt>
              </c:strCache>
            </c:strRef>
          </c:tx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numRef>
              <c:f>'Oppgave 2.12 b)'!$C$2:$X$2</c:f>
              <c:numCache>
                <c:formatCode>General</c:formatCode>
                <c:ptCount val="22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</c:numCache>
            </c:numRef>
          </c:cat>
          <c:val>
            <c:numRef>
              <c:f>'Oppgave 2.12 b)'!$C$4:$X$4</c:f>
              <c:numCache>
                <c:formatCode>General</c:formatCode>
                <c:ptCount val="22"/>
                <c:pt idx="0">
                  <c:v>6104</c:v>
                </c:pt>
                <c:pt idx="1">
                  <c:v>5999</c:v>
                </c:pt>
                <c:pt idx="2">
                  <c:v>6659</c:v>
                </c:pt>
                <c:pt idx="3">
                  <c:v>6870</c:v>
                </c:pt>
                <c:pt idx="4">
                  <c:v>7731</c:v>
                </c:pt>
                <c:pt idx="5">
                  <c:v>9693</c:v>
                </c:pt>
                <c:pt idx="6">
                  <c:v>11352</c:v>
                </c:pt>
                <c:pt idx="7">
                  <c:v>12135</c:v>
                </c:pt>
                <c:pt idx="8">
                  <c:v>10664</c:v>
                </c:pt>
                <c:pt idx="9">
                  <c:v>10698</c:v>
                </c:pt>
                <c:pt idx="10">
                  <c:v>10279</c:v>
                </c:pt>
                <c:pt idx="11">
                  <c:v>10205</c:v>
                </c:pt>
                <c:pt idx="12">
                  <c:v>10962</c:v>
                </c:pt>
                <c:pt idx="13">
                  <c:v>11332</c:v>
                </c:pt>
                <c:pt idx="14">
                  <c:v>11065</c:v>
                </c:pt>
                <c:pt idx="15">
                  <c:v>10899</c:v>
                </c:pt>
                <c:pt idx="16">
                  <c:v>11422</c:v>
                </c:pt>
                <c:pt idx="17">
                  <c:v>11417</c:v>
                </c:pt>
                <c:pt idx="18">
                  <c:v>10921</c:v>
                </c:pt>
                <c:pt idx="19">
                  <c:v>10469</c:v>
                </c:pt>
                <c:pt idx="20">
                  <c:v>11008</c:v>
                </c:pt>
                <c:pt idx="21">
                  <c:v>10785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89-4AF5-9A67-86A8C6B011C9}"/>
            </c:ext>
          </c:extLst>
        </c:ser>
        <c:ser>
          <c:idx val="2"/>
          <c:order val="2"/>
          <c:tx>
            <c:strRef>
              <c:f>'Oppgave 2.12 b)'!$B$5</c:f>
              <c:strCache>
                <c:ptCount val="1"/>
                <c:pt idx="0">
                  <c:v>Eldre</c:v>
                </c:pt>
              </c:strCache>
            </c:strRef>
          </c:tx>
          <c:spPr>
            <a:ln w="19050" cmpd="sng">
              <a:solidFill>
                <a:srgbClr val="38761D"/>
              </a:solidFill>
            </a:ln>
          </c:spPr>
          <c:marker>
            <c:symbol val="none"/>
          </c:marker>
          <c:cat>
            <c:numRef>
              <c:f>'Oppgave 2.12 b)'!$C$2:$X$2</c:f>
              <c:numCache>
                <c:formatCode>General</c:formatCode>
                <c:ptCount val="22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</c:numCache>
            </c:numRef>
          </c:cat>
          <c:val>
            <c:numRef>
              <c:f>'Oppgave 2.12 b)'!$C$5:$X$5</c:f>
              <c:numCache>
                <c:formatCode>General</c:formatCode>
                <c:ptCount val="22"/>
                <c:pt idx="0">
                  <c:v>11757</c:v>
                </c:pt>
                <c:pt idx="1">
                  <c:v>11501</c:v>
                </c:pt>
                <c:pt idx="2">
                  <c:v>10878</c:v>
                </c:pt>
                <c:pt idx="3">
                  <c:v>11621</c:v>
                </c:pt>
                <c:pt idx="4">
                  <c:v>12480</c:v>
                </c:pt>
                <c:pt idx="5">
                  <c:v>12910</c:v>
                </c:pt>
                <c:pt idx="6">
                  <c:v>13718</c:v>
                </c:pt>
                <c:pt idx="7">
                  <c:v>15796</c:v>
                </c:pt>
                <c:pt idx="8">
                  <c:v>15217</c:v>
                </c:pt>
                <c:pt idx="9">
                  <c:v>12668</c:v>
                </c:pt>
                <c:pt idx="10">
                  <c:v>13088</c:v>
                </c:pt>
                <c:pt idx="11">
                  <c:v>13963</c:v>
                </c:pt>
                <c:pt idx="12">
                  <c:v>14519</c:v>
                </c:pt>
                <c:pt idx="13">
                  <c:v>15332</c:v>
                </c:pt>
                <c:pt idx="14">
                  <c:v>14344</c:v>
                </c:pt>
                <c:pt idx="15">
                  <c:v>13879</c:v>
                </c:pt>
                <c:pt idx="16">
                  <c:v>13844</c:v>
                </c:pt>
                <c:pt idx="17">
                  <c:v>14453</c:v>
                </c:pt>
                <c:pt idx="18">
                  <c:v>13826</c:v>
                </c:pt>
                <c:pt idx="19">
                  <c:v>13482</c:v>
                </c:pt>
                <c:pt idx="20">
                  <c:v>12846</c:v>
                </c:pt>
                <c:pt idx="21">
                  <c:v>13490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89-4AF5-9A67-86A8C6B01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1934211"/>
        <c:axId val="1771629980"/>
      </c:lineChart>
      <c:catAx>
        <c:axId val="20519342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År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771629980"/>
        <c:crosses val="autoZero"/>
        <c:auto val="1"/>
        <c:lblAlgn val="ctr"/>
        <c:lblOffset val="100"/>
        <c:noMultiLvlLbl val="1"/>
      </c:catAx>
      <c:valAx>
        <c:axId val="1771629980"/>
        <c:scaling>
          <c:orientation val="minMax"/>
          <c:max val="16000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Antall felte elger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2051934211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t>Røykevanene blant jenter og gutter ved skolen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'Oppgave 2.13 a)'!$A$2</c:f>
              <c:strCache>
                <c:ptCount val="1"/>
                <c:pt idx="0">
                  <c:v>Røyker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'Oppgave 2.13 a)'!$B$1:$C$1</c:f>
              <c:strCache>
                <c:ptCount val="2"/>
                <c:pt idx="0">
                  <c:v>Jenter</c:v>
                </c:pt>
                <c:pt idx="1">
                  <c:v>Gutter</c:v>
                </c:pt>
              </c:strCache>
            </c:strRef>
          </c:cat>
          <c:val>
            <c:numRef>
              <c:f>'Oppgave 2.13 a)'!$B$2:$C$2</c:f>
              <c:numCache>
                <c:formatCode>General</c:formatCode>
                <c:ptCount val="2"/>
                <c:pt idx="0">
                  <c:v>77</c:v>
                </c:pt>
                <c:pt idx="1">
                  <c:v>85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E888-4227-87E8-BE4B8AA136E4}"/>
            </c:ext>
          </c:extLst>
        </c:ser>
        <c:ser>
          <c:idx val="1"/>
          <c:order val="1"/>
          <c:tx>
            <c:strRef>
              <c:f>'Oppgave 2.13 a)'!$A$3</c:f>
              <c:strCache>
                <c:ptCount val="1"/>
                <c:pt idx="0">
                  <c:v>Røyker ikke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strRef>
              <c:f>'Oppgave 2.13 a)'!$B$1:$C$1</c:f>
              <c:strCache>
                <c:ptCount val="2"/>
                <c:pt idx="0">
                  <c:v>Jenter</c:v>
                </c:pt>
                <c:pt idx="1">
                  <c:v>Gutter</c:v>
                </c:pt>
              </c:strCache>
            </c:strRef>
          </c:cat>
          <c:val>
            <c:numRef>
              <c:f>'Oppgave 2.13 a)'!$B$3:$C$3</c:f>
              <c:numCache>
                <c:formatCode>General</c:formatCode>
                <c:ptCount val="2"/>
                <c:pt idx="0">
                  <c:v>263</c:v>
                </c:pt>
                <c:pt idx="1">
                  <c:v>325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E888-4227-87E8-BE4B8AA13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39307523"/>
        <c:axId val="1978870135"/>
      </c:barChart>
      <c:catAx>
        <c:axId val="1939307523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978870135"/>
        <c:crosses val="autoZero"/>
        <c:auto val="1"/>
        <c:lblAlgn val="ctr"/>
        <c:lblOffset val="100"/>
        <c:noMultiLvlLbl val="1"/>
      </c:catAx>
      <c:valAx>
        <c:axId val="197887013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Antall elever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939307523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t>Røykevanene blant jenter og gutter ved skolen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1"/>
        <c:ser>
          <c:idx val="0"/>
          <c:order val="0"/>
          <c:tx>
            <c:strRef>
              <c:f>'Oppgave 2.13 b)'!$A$2</c:f>
              <c:strCache>
                <c:ptCount val="1"/>
                <c:pt idx="0">
                  <c:v>Røyker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'Oppgave 2.13 b)'!$B$1:$C$1</c:f>
              <c:strCache>
                <c:ptCount val="2"/>
                <c:pt idx="0">
                  <c:v>Jenter</c:v>
                </c:pt>
                <c:pt idx="1">
                  <c:v>Gutter</c:v>
                </c:pt>
              </c:strCache>
            </c:strRef>
          </c:cat>
          <c:val>
            <c:numRef>
              <c:f>'Oppgave 2.13 b)'!$B$2:$C$2</c:f>
              <c:numCache>
                <c:formatCode>General</c:formatCode>
                <c:ptCount val="2"/>
                <c:pt idx="0">
                  <c:v>77</c:v>
                </c:pt>
                <c:pt idx="1">
                  <c:v>85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7C5-4FC1-8185-19C2E4EE2442}"/>
            </c:ext>
          </c:extLst>
        </c:ser>
        <c:ser>
          <c:idx val="1"/>
          <c:order val="1"/>
          <c:tx>
            <c:strRef>
              <c:f>'Oppgave 2.13 b)'!$A$3</c:f>
              <c:strCache>
                <c:ptCount val="1"/>
                <c:pt idx="0">
                  <c:v>Røyker ikke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strRef>
              <c:f>'Oppgave 2.13 b)'!$B$1:$C$1</c:f>
              <c:strCache>
                <c:ptCount val="2"/>
                <c:pt idx="0">
                  <c:v>Jenter</c:v>
                </c:pt>
                <c:pt idx="1">
                  <c:v>Gutter</c:v>
                </c:pt>
              </c:strCache>
            </c:strRef>
          </c:cat>
          <c:val>
            <c:numRef>
              <c:f>'Oppgave 2.13 b)'!$B$3:$C$3</c:f>
              <c:numCache>
                <c:formatCode>General</c:formatCode>
                <c:ptCount val="2"/>
                <c:pt idx="0">
                  <c:v>263</c:v>
                </c:pt>
                <c:pt idx="1">
                  <c:v>325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87C5-4FC1-8185-19C2E4EE2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5292754"/>
        <c:axId val="2075186762"/>
      </c:barChart>
      <c:catAx>
        <c:axId val="85529275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2075186762"/>
        <c:crosses val="autoZero"/>
        <c:auto val="1"/>
        <c:lblAlgn val="ctr"/>
        <c:lblOffset val="100"/>
        <c:noMultiLvlLbl val="1"/>
      </c:catAx>
      <c:valAx>
        <c:axId val="207518676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Antall elever i prosent</a:t>
                </a:r>
              </a:p>
            </c:rich>
          </c:tx>
          <c:overlay val="0"/>
        </c:title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855292754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000" b="0">
                <a:solidFill>
                  <a:srgbClr val="000000"/>
                </a:solidFill>
              </a:defRPr>
            </a:pPr>
            <a:r>
              <a:t>Kampene i runde 29 i Tippeligaen i 2009 sortert etter antall 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'Oppgave 2.14 b)'!$A$3</c:f>
              <c:strCache>
                <c:ptCount val="1"/>
                <c:pt idx="0">
                  <c:v>Antall kamper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numRef>
              <c:f>'Oppgave 2.14 b)'!$B$2:$G$2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'Oppgave 2.14 b)'!$B$3:$G$3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7F36-42A3-BB64-5A0877BE6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3329584"/>
        <c:axId val="455374110"/>
      </c:barChart>
      <c:catAx>
        <c:axId val="953329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Antall mål i kampene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455374110"/>
        <c:crosses val="autoZero"/>
        <c:auto val="1"/>
        <c:lblAlgn val="ctr"/>
        <c:lblOffset val="100"/>
        <c:noMultiLvlLbl val="1"/>
      </c:catAx>
      <c:valAx>
        <c:axId val="45537411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Antall kamper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95332958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Næringsinnhold i 100 g pepperkaker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'Oppgave 2.6'!$C$1</c:f>
              <c:strCache>
                <c:ptCount val="1"/>
                <c:pt idx="0">
                  <c:v>Prosent</c:v>
                </c:pt>
              </c:strCache>
            </c:strRef>
          </c:tx>
          <c:dPt>
            <c:idx val="0"/>
            <c:bubble3D val="0"/>
            <c:spPr>
              <a:solidFill>
                <a:srgbClr val="3366CC"/>
              </a:solidFill>
            </c:spPr>
            <c:extLst>
              <c:ext xmlns:c16="http://schemas.microsoft.com/office/drawing/2014/chart" uri="{C3380CC4-5D6E-409C-BE32-E72D297353CC}">
                <c16:uniqueId val="{00000001-4D94-4D95-B460-BFA99338B88A}"/>
              </c:ext>
            </c:extLst>
          </c:dPt>
          <c:dPt>
            <c:idx val="1"/>
            <c:bubble3D val="0"/>
            <c:spPr>
              <a:solidFill>
                <a:srgbClr val="DC3912"/>
              </a:solidFill>
            </c:spPr>
            <c:extLst>
              <c:ext xmlns:c16="http://schemas.microsoft.com/office/drawing/2014/chart" uri="{C3380CC4-5D6E-409C-BE32-E72D297353CC}">
                <c16:uniqueId val="{00000003-4D94-4D95-B460-BFA99338B88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5-4D94-4D95-B460-BFA99338B88A}"/>
              </c:ext>
            </c:extLst>
          </c:dPt>
          <c:dPt>
            <c:idx val="3"/>
            <c:bubble3D val="0"/>
            <c:spPr>
              <a:solidFill>
                <a:srgbClr val="109618"/>
              </a:solidFill>
            </c:spPr>
            <c:extLst>
              <c:ext xmlns:c16="http://schemas.microsoft.com/office/drawing/2014/chart" uri="{C3380CC4-5D6E-409C-BE32-E72D297353CC}">
                <c16:uniqueId val="{00000007-4D94-4D95-B460-BFA99338B88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'Oppgave 2.6'!$A$2:$A$5</c:f>
              <c:strCache>
                <c:ptCount val="4"/>
                <c:pt idx="0">
                  <c:v>Protein</c:v>
                </c:pt>
                <c:pt idx="1">
                  <c:v>Karbohydrater</c:v>
                </c:pt>
                <c:pt idx="2">
                  <c:v>Fett</c:v>
                </c:pt>
                <c:pt idx="3">
                  <c:v>Annet</c:v>
                </c:pt>
              </c:strCache>
            </c:strRef>
          </c:cat>
          <c:val>
            <c:numRef>
              <c:f>'Oppgave 2.6'!$C$2:$C$5</c:f>
              <c:numCache>
                <c:formatCode>General</c:formatCode>
                <c:ptCount val="4"/>
                <c:pt idx="0">
                  <c:v>5</c:v>
                </c:pt>
                <c:pt idx="1">
                  <c:v>75</c:v>
                </c:pt>
                <c:pt idx="2">
                  <c:v>16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D94-4D95-B460-BFA99338B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Månedsutgifter til en tilfeldig 17-åring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'Oppgave 2.7'!$C$1</c:f>
              <c:strCache>
                <c:ptCount val="1"/>
                <c:pt idx="0">
                  <c:v>Prosent</c:v>
                </c:pt>
              </c:strCache>
            </c:strRef>
          </c:tx>
          <c:dPt>
            <c:idx val="0"/>
            <c:bubble3D val="0"/>
            <c:spPr>
              <a:solidFill>
                <a:srgbClr val="3366CC"/>
              </a:solidFill>
            </c:spPr>
            <c:extLst>
              <c:ext xmlns:c16="http://schemas.microsoft.com/office/drawing/2014/chart" uri="{C3380CC4-5D6E-409C-BE32-E72D297353CC}">
                <c16:uniqueId val="{00000001-38F2-4F6E-B0EB-5692E39043A9}"/>
              </c:ext>
            </c:extLst>
          </c:dPt>
          <c:dPt>
            <c:idx val="1"/>
            <c:bubble3D val="0"/>
            <c:spPr>
              <a:solidFill>
                <a:srgbClr val="DC3912"/>
              </a:solidFill>
            </c:spPr>
            <c:extLst>
              <c:ext xmlns:c16="http://schemas.microsoft.com/office/drawing/2014/chart" uri="{C3380CC4-5D6E-409C-BE32-E72D297353CC}">
                <c16:uniqueId val="{00000003-38F2-4F6E-B0EB-5692E39043A9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5-38F2-4F6E-B0EB-5692E39043A9}"/>
              </c:ext>
            </c:extLst>
          </c:dPt>
          <c:dPt>
            <c:idx val="3"/>
            <c:bubble3D val="0"/>
            <c:spPr>
              <a:solidFill>
                <a:srgbClr val="109618"/>
              </a:solidFill>
            </c:spPr>
            <c:extLst>
              <c:ext xmlns:c16="http://schemas.microsoft.com/office/drawing/2014/chart" uri="{C3380CC4-5D6E-409C-BE32-E72D297353CC}">
                <c16:uniqueId val="{00000007-38F2-4F6E-B0EB-5692E39043A9}"/>
              </c:ext>
            </c:extLst>
          </c:dPt>
          <c:dPt>
            <c:idx val="4"/>
            <c:bubble3D val="0"/>
            <c:spPr>
              <a:solidFill>
                <a:srgbClr val="990099"/>
              </a:solidFill>
            </c:spPr>
            <c:extLst>
              <c:ext xmlns:c16="http://schemas.microsoft.com/office/drawing/2014/chart" uri="{C3380CC4-5D6E-409C-BE32-E72D297353CC}">
                <c16:uniqueId val="{00000009-38F2-4F6E-B0EB-5692E39043A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'Oppgave 2.7'!$A$2:$A$6</c:f>
              <c:strCache>
                <c:ptCount val="5"/>
                <c:pt idx="0">
                  <c:v>Mat inkludert snop</c:v>
                </c:pt>
                <c:pt idx="1">
                  <c:v>Klær</c:v>
                </c:pt>
                <c:pt idx="2">
                  <c:v>Fornøyelse</c:v>
                </c:pt>
                <c:pt idx="3">
                  <c:v>Hygiene</c:v>
                </c:pt>
                <c:pt idx="4">
                  <c:v>Annet</c:v>
                </c:pt>
              </c:strCache>
            </c:strRef>
          </c:cat>
          <c:val>
            <c:numRef>
              <c:f>'Oppgave 2.7'!$C$2:$C$6</c:f>
              <c:numCache>
                <c:formatCode>General</c:formatCode>
                <c:ptCount val="5"/>
                <c:pt idx="0">
                  <c:v>22</c:v>
                </c:pt>
                <c:pt idx="1">
                  <c:v>33</c:v>
                </c:pt>
                <c:pt idx="2">
                  <c:v>17.2</c:v>
                </c:pt>
                <c:pt idx="3">
                  <c:v>7.6</c:v>
                </c:pt>
                <c:pt idx="4">
                  <c:v>20.200000000000003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8F2-4F6E-B0EB-5692E3904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Karakterfordeling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'Oppgave 2.8 a)'!$A$2</c:f>
              <c:strCache>
                <c:ptCount val="1"/>
                <c:pt idx="0">
                  <c:v>Antall elever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numRef>
              <c:f>'Oppgave 2.8 a)'!$B$1:$G$1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'Oppgave 2.8 a)'!$B$2:$G$2</c:f>
              <c:numCache>
                <c:formatCode>General</c:formatCode>
                <c:ptCount val="6"/>
                <c:pt idx="0">
                  <c:v>2</c:v>
                </c:pt>
                <c:pt idx="1">
                  <c:v>5</c:v>
                </c:pt>
                <c:pt idx="2">
                  <c:v>8</c:v>
                </c:pt>
                <c:pt idx="3">
                  <c:v>6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AA1-46B5-9FD0-7D46C88CB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20361"/>
        <c:axId val="1522345566"/>
      </c:barChart>
      <c:catAx>
        <c:axId val="1322036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Karakter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522345566"/>
        <c:crosses val="autoZero"/>
        <c:auto val="1"/>
        <c:lblAlgn val="ctr"/>
        <c:lblOffset val="100"/>
        <c:noMultiLvlLbl val="1"/>
      </c:catAx>
      <c:valAx>
        <c:axId val="152234556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Antall elever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3220361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3600" b="0">
                <a:solidFill>
                  <a:srgbClr val="000000"/>
                </a:solidFill>
              </a:defRPr>
            </a:pPr>
            <a:r>
              <a:rPr lang="nb-NO"/>
              <a:t>Karakterfordeling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'Oppgave 2.8 b)'!$A$2</c:f>
              <c:strCache>
                <c:ptCount val="1"/>
                <c:pt idx="0">
                  <c:v>Antall elever</c:v>
                </c:pt>
              </c:strCache>
            </c:strRef>
          </c:tx>
          <c:dPt>
            <c:idx val="0"/>
            <c:bubble3D val="0"/>
            <c:spPr>
              <a:solidFill>
                <a:srgbClr val="3366CC"/>
              </a:solidFill>
            </c:spPr>
            <c:extLst>
              <c:ext xmlns:c16="http://schemas.microsoft.com/office/drawing/2014/chart" uri="{C3380CC4-5D6E-409C-BE32-E72D297353CC}">
                <c16:uniqueId val="{00000001-C7A9-4C42-B9CF-CC2E12416465}"/>
              </c:ext>
            </c:extLst>
          </c:dPt>
          <c:cat>
            <c:numRef>
              <c:f>'Oppgave 2.8 b)'!$B$1:$G$1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'Oppgave 2.8 b)'!$B$2:$G$2</c:f>
              <c:numCache>
                <c:formatCode>General</c:formatCode>
                <c:ptCount val="6"/>
                <c:pt idx="0">
                  <c:v>2</c:v>
                </c:pt>
                <c:pt idx="1">
                  <c:v>5</c:v>
                </c:pt>
                <c:pt idx="2">
                  <c:v>8</c:v>
                </c:pt>
                <c:pt idx="3">
                  <c:v>6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A9-4C42-B9CF-CC2E12416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sz="24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t>Fritidsaktiviteter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'Oppgave 2.9 a)'!$A$2</c:f>
              <c:strCache>
                <c:ptCount val="1"/>
                <c:pt idx="0">
                  <c:v>Frekvens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'Oppgave 2.9 a)'!$B$1:$F$1</c:f>
              <c:strCache>
                <c:ptCount val="5"/>
                <c:pt idx="0">
                  <c:v>Håndball</c:v>
                </c:pt>
                <c:pt idx="1">
                  <c:v>Fotball</c:v>
                </c:pt>
                <c:pt idx="2">
                  <c:v>Volleyball</c:v>
                </c:pt>
                <c:pt idx="3">
                  <c:v>Svømming</c:v>
                </c:pt>
                <c:pt idx="4">
                  <c:v>Annet</c:v>
                </c:pt>
              </c:strCache>
            </c:strRef>
          </c:cat>
          <c:val>
            <c:numRef>
              <c:f>'Oppgave 2.9 a)'!$B$2:$F$2</c:f>
              <c:numCache>
                <c:formatCode>General</c:formatCode>
                <c:ptCount val="5"/>
                <c:pt idx="0">
                  <c:v>7</c:v>
                </c:pt>
                <c:pt idx="1">
                  <c:v>9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0EC7-415C-AFC3-455BCD396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120775"/>
        <c:axId val="34852540"/>
      </c:barChart>
      <c:catAx>
        <c:axId val="12791207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Fritidsaktivitet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34852540"/>
        <c:crosses val="autoZero"/>
        <c:auto val="1"/>
        <c:lblAlgn val="ctr"/>
        <c:lblOffset val="100"/>
        <c:noMultiLvlLbl val="1"/>
      </c:catAx>
      <c:valAx>
        <c:axId val="348525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Frekvens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279120775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t>Fritidsaktiviteter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'Oppgave 2.9 b)'!$A$2</c:f>
              <c:strCache>
                <c:ptCount val="1"/>
                <c:pt idx="0">
                  <c:v>Frekvens</c:v>
                </c:pt>
              </c:strCache>
            </c:strRef>
          </c:tx>
          <c:dPt>
            <c:idx val="0"/>
            <c:bubble3D val="0"/>
            <c:spPr>
              <a:solidFill>
                <a:srgbClr val="3366CC"/>
              </a:solidFill>
            </c:spPr>
            <c:extLst>
              <c:ext xmlns:c16="http://schemas.microsoft.com/office/drawing/2014/chart" uri="{C3380CC4-5D6E-409C-BE32-E72D297353CC}">
                <c16:uniqueId val="{00000001-2C18-473C-992C-8758332CC927}"/>
              </c:ext>
            </c:extLst>
          </c:dPt>
          <c:cat>
            <c:strRef>
              <c:f>'Oppgave 2.9 b)'!$B$1:$F$1</c:f>
              <c:strCache>
                <c:ptCount val="5"/>
                <c:pt idx="0">
                  <c:v>Håndball</c:v>
                </c:pt>
                <c:pt idx="1">
                  <c:v>Fotball</c:v>
                </c:pt>
                <c:pt idx="2">
                  <c:v>Volleyball</c:v>
                </c:pt>
                <c:pt idx="3">
                  <c:v>Svømming</c:v>
                </c:pt>
                <c:pt idx="4">
                  <c:v>Annet</c:v>
                </c:pt>
              </c:strCache>
            </c:strRef>
          </c:cat>
          <c:val>
            <c:numRef>
              <c:f>'Oppgave 2.9 b)'!$B$2:$F$2</c:f>
              <c:numCache>
                <c:formatCode>General</c:formatCode>
                <c:ptCount val="5"/>
                <c:pt idx="0">
                  <c:v>7</c:v>
                </c:pt>
                <c:pt idx="1">
                  <c:v>9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18-473C-992C-8758332CC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t>Antall trafikkdrepte i årene 2001 til 2008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'Oppgave 2.10'!$A$2</c:f>
              <c:strCache>
                <c:ptCount val="1"/>
                <c:pt idx="0">
                  <c:v>Antall trafikkdrepte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'Oppgave 2.10'!$B$1:$I$1</c:f>
              <c:numCache>
                <c:formatCode>General</c:formatCod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'Oppgave 2.10'!$B$2:$I$2</c:f>
              <c:numCache>
                <c:formatCode>General</c:formatCode>
                <c:ptCount val="8"/>
                <c:pt idx="0">
                  <c:v>275</c:v>
                </c:pt>
                <c:pt idx="1">
                  <c:v>310</c:v>
                </c:pt>
                <c:pt idx="2">
                  <c:v>280</c:v>
                </c:pt>
                <c:pt idx="3">
                  <c:v>257</c:v>
                </c:pt>
                <c:pt idx="4">
                  <c:v>224</c:v>
                </c:pt>
                <c:pt idx="5">
                  <c:v>242</c:v>
                </c:pt>
                <c:pt idx="6">
                  <c:v>233</c:v>
                </c:pt>
                <c:pt idx="7">
                  <c:v>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A6-49ED-A174-F93D988A0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2712417"/>
        <c:axId val="1217034084"/>
      </c:lineChart>
      <c:catAx>
        <c:axId val="1262712417"/>
        <c:scaling>
          <c:orientation val="minMax"/>
          <c:min val="2001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År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  <a:latin typeface="Roboto"/>
              </a:defRPr>
            </a:pPr>
            <a:endParaRPr lang="nb-NO"/>
          </a:p>
        </c:txPr>
        <c:crossAx val="1217034084"/>
        <c:crosses val="autoZero"/>
        <c:auto val="1"/>
        <c:lblAlgn val="ctr"/>
        <c:lblOffset val="100"/>
        <c:noMultiLvlLbl val="1"/>
      </c:catAx>
      <c:valAx>
        <c:axId val="121703408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Antall trafikkdrepte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262712417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t>CO₂-utslipp i millioner tonn årene 1998 til 2008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'Oppgave 2.11 a)'!$A$2</c:f>
              <c:strCache>
                <c:ptCount val="1"/>
                <c:pt idx="0">
                  <c:v>CO₂ i millioner tonn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'Oppgave 2.11 a)'!$B$1:$L$1</c:f>
              <c:numCache>
                <c:formatCode>General</c:formatCod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'Oppgave 2.11 a)'!$B$2:$L$2</c:f>
              <c:numCache>
                <c:formatCode>General</c:formatCode>
                <c:ptCount val="11"/>
                <c:pt idx="0">
                  <c:v>41.2</c:v>
                </c:pt>
                <c:pt idx="1">
                  <c:v>42</c:v>
                </c:pt>
                <c:pt idx="2">
                  <c:v>41.6</c:v>
                </c:pt>
                <c:pt idx="3">
                  <c:v>43</c:v>
                </c:pt>
                <c:pt idx="4">
                  <c:v>42</c:v>
                </c:pt>
                <c:pt idx="5">
                  <c:v>43.3</c:v>
                </c:pt>
                <c:pt idx="6">
                  <c:v>43.9</c:v>
                </c:pt>
                <c:pt idx="7">
                  <c:v>42.9</c:v>
                </c:pt>
                <c:pt idx="8">
                  <c:v>43.3</c:v>
                </c:pt>
                <c:pt idx="9">
                  <c:v>45</c:v>
                </c:pt>
                <c:pt idx="10">
                  <c:v>44.2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28-4D48-A630-458550C14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620879"/>
        <c:axId val="1551384522"/>
      </c:lineChart>
      <c:catAx>
        <c:axId val="3376208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År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551384522"/>
        <c:crosses val="autoZero"/>
        <c:auto val="1"/>
        <c:lblAlgn val="ctr"/>
        <c:lblOffset val="100"/>
        <c:noMultiLvlLbl val="1"/>
      </c:catAx>
      <c:valAx>
        <c:axId val="1551384522"/>
        <c:scaling>
          <c:orientation val="minMax"/>
          <c:max val="50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CO₂ i millioner tonn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337620879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7</xdr:row>
      <xdr:rowOff>57150</xdr:rowOff>
    </xdr:from>
    <xdr:ext cx="6219825" cy="3533775"/>
    <xdr:graphicFrame macro="">
      <xdr:nvGraphicFramePr>
        <xdr:cNvPr id="2" name="Chart 1" title="Diagram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3</xdr:row>
      <xdr:rowOff>85725</xdr:rowOff>
    </xdr:from>
    <xdr:ext cx="6610350" cy="3533775"/>
    <xdr:graphicFrame macro="">
      <xdr:nvGraphicFramePr>
        <xdr:cNvPr id="10" name="Chart 10" title="Diagram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2</xdr:row>
      <xdr:rowOff>19050</xdr:rowOff>
    </xdr:from>
    <xdr:ext cx="6248400" cy="3533775"/>
    <xdr:graphicFrame macro="">
      <xdr:nvGraphicFramePr>
        <xdr:cNvPr id="12" name="Chart 12" title="Diagram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6</xdr:row>
      <xdr:rowOff>123825</xdr:rowOff>
    </xdr:from>
    <xdr:ext cx="6924675" cy="3781425"/>
    <xdr:graphicFrame macro="">
      <xdr:nvGraphicFramePr>
        <xdr:cNvPr id="14" name="Chart 14" title="Diagram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66675</xdr:rowOff>
    </xdr:from>
    <xdr:ext cx="6257925" cy="3533775"/>
    <xdr:graphicFrame macro="">
      <xdr:nvGraphicFramePr>
        <xdr:cNvPr id="11" name="Chart 11" title="Diagram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3</xdr:row>
      <xdr:rowOff>104775</xdr:rowOff>
    </xdr:from>
    <xdr:ext cx="6381750" cy="3533775"/>
    <xdr:graphicFrame macro="">
      <xdr:nvGraphicFramePr>
        <xdr:cNvPr id="13" name="Chart 13" title="Diagram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3</xdr:row>
      <xdr:rowOff>142875</xdr:rowOff>
    </xdr:from>
    <xdr:ext cx="6162675" cy="3533775"/>
    <xdr:graphicFrame macro="">
      <xdr:nvGraphicFramePr>
        <xdr:cNvPr id="15" name="Chart 15" title="Diagram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7</xdr:row>
      <xdr:rowOff>19050</xdr:rowOff>
    </xdr:from>
    <xdr:ext cx="6543675" cy="3876675"/>
    <xdr:graphicFrame macro="">
      <xdr:nvGraphicFramePr>
        <xdr:cNvPr id="2" name="Chart 2" title="Diagram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7</xdr:row>
      <xdr:rowOff>85725</xdr:rowOff>
    </xdr:from>
    <xdr:ext cx="6238875" cy="3533775"/>
    <xdr:graphicFrame macro="">
      <xdr:nvGraphicFramePr>
        <xdr:cNvPr id="3" name="Chart 3" title="Diagram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3</xdr:row>
      <xdr:rowOff>104775</xdr:rowOff>
    </xdr:from>
    <xdr:ext cx="5381625" cy="3095625"/>
    <xdr:graphicFrame macro="">
      <xdr:nvGraphicFramePr>
        <xdr:cNvPr id="4" name="Chart 4" title="Diagram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2</xdr:row>
      <xdr:rowOff>66675</xdr:rowOff>
    </xdr:from>
    <xdr:ext cx="9877425" cy="5791200"/>
    <xdr:graphicFrame macro="">
      <xdr:nvGraphicFramePr>
        <xdr:cNvPr id="5" name="Chart 5" title="Diagram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2</xdr:row>
      <xdr:rowOff>76200</xdr:rowOff>
    </xdr:from>
    <xdr:ext cx="6448425" cy="3533775"/>
    <xdr:graphicFrame macro="">
      <xdr:nvGraphicFramePr>
        <xdr:cNvPr id="6" name="Chart 6" title="Diagram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2</xdr:row>
      <xdr:rowOff>47625</xdr:rowOff>
    </xdr:from>
    <xdr:ext cx="6181725" cy="3495675"/>
    <xdr:graphicFrame macro="">
      <xdr:nvGraphicFramePr>
        <xdr:cNvPr id="7" name="Chart 7" title="Diagram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2</xdr:row>
      <xdr:rowOff>57150</xdr:rowOff>
    </xdr:from>
    <xdr:ext cx="6334125" cy="3533775"/>
    <xdr:graphicFrame macro="">
      <xdr:nvGraphicFramePr>
        <xdr:cNvPr id="8" name="Chart 8" title="Diagram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2</xdr:row>
      <xdr:rowOff>76200</xdr:rowOff>
    </xdr:from>
    <xdr:ext cx="6181725" cy="3533775"/>
    <xdr:graphicFrame macro="">
      <xdr:nvGraphicFramePr>
        <xdr:cNvPr id="9" name="Chart 9" title="Diagram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998"/>
  <sheetViews>
    <sheetView workbookViewId="0"/>
  </sheetViews>
  <sheetFormatPr baseColWidth="10" defaultColWidth="14.453125" defaultRowHeight="15.75" customHeight="1"/>
  <cols>
    <col min="1" max="1" width="15.81640625" customWidth="1"/>
  </cols>
  <sheetData>
    <row r="1" spans="1:25">
      <c r="A1" s="1" t="s">
        <v>0</v>
      </c>
      <c r="B1" s="2" t="s">
        <v>2</v>
      </c>
      <c r="C1" s="1" t="s">
        <v>5</v>
      </c>
      <c r="D1" s="1" t="s">
        <v>3</v>
      </c>
      <c r="E1" s="4"/>
      <c r="F1" s="4"/>
      <c r="G1" s="4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>
      <c r="A2" s="7">
        <v>1</v>
      </c>
      <c r="B2" s="2">
        <v>1</v>
      </c>
      <c r="C2" s="2">
        <f>B2</f>
        <v>1</v>
      </c>
      <c r="D2" s="8">
        <f t="shared" ref="D2:D7" si="0">B2/$B$8</f>
        <v>6.6666666666666666E-2</v>
      </c>
      <c r="E2" s="4"/>
      <c r="F2" s="4"/>
      <c r="G2" s="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>
      <c r="A3" s="7">
        <v>2</v>
      </c>
      <c r="B3" s="2">
        <v>5</v>
      </c>
      <c r="C3" s="4">
        <f t="shared" ref="C3:C7" si="1">C2+B3</f>
        <v>6</v>
      </c>
      <c r="D3" s="8">
        <f t="shared" si="0"/>
        <v>0.33333333333333331</v>
      </c>
      <c r="E3" s="4"/>
      <c r="F3" s="4"/>
      <c r="G3" s="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>
      <c r="A4" s="7">
        <v>3</v>
      </c>
      <c r="B4" s="2">
        <v>2</v>
      </c>
      <c r="C4" s="4">
        <f t="shared" si="1"/>
        <v>8</v>
      </c>
      <c r="D4" s="8">
        <f t="shared" si="0"/>
        <v>0.13333333333333333</v>
      </c>
      <c r="E4" s="4"/>
      <c r="F4" s="4"/>
      <c r="G4" s="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>
      <c r="A5" s="7">
        <v>4</v>
      </c>
      <c r="B5" s="2">
        <v>3</v>
      </c>
      <c r="C5" s="4">
        <f t="shared" si="1"/>
        <v>11</v>
      </c>
      <c r="D5" s="8">
        <f t="shared" si="0"/>
        <v>0.2</v>
      </c>
      <c r="E5" s="4"/>
      <c r="F5" s="4"/>
      <c r="G5" s="4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>
      <c r="A6" s="7">
        <v>5</v>
      </c>
      <c r="B6" s="2">
        <v>3</v>
      </c>
      <c r="C6" s="4">
        <f t="shared" si="1"/>
        <v>14</v>
      </c>
      <c r="D6" s="8">
        <f t="shared" si="0"/>
        <v>0.2</v>
      </c>
      <c r="E6" s="4"/>
      <c r="F6" s="4"/>
      <c r="G6" s="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>
      <c r="A7" s="7">
        <v>6</v>
      </c>
      <c r="B7" s="2">
        <v>1</v>
      </c>
      <c r="C7" s="4">
        <f t="shared" si="1"/>
        <v>15</v>
      </c>
      <c r="D7" s="8">
        <f t="shared" si="0"/>
        <v>6.6666666666666666E-2</v>
      </c>
      <c r="E7" s="4"/>
      <c r="F7" s="4"/>
      <c r="G7" s="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>
      <c r="A8" s="10" t="s">
        <v>12</v>
      </c>
      <c r="B8" s="12">
        <f>SUM(B2:B7)</f>
        <v>15</v>
      </c>
      <c r="C8" s="12"/>
      <c r="D8" s="13">
        <f>SUM(D2:D7)</f>
        <v>1</v>
      </c>
      <c r="E8" s="4"/>
      <c r="F8" s="4"/>
      <c r="G8" s="4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>
      <c r="A9" s="4"/>
      <c r="B9" s="4"/>
      <c r="C9" s="4"/>
      <c r="D9" s="4"/>
      <c r="E9" s="4"/>
      <c r="F9" s="4"/>
      <c r="G9" s="4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>
      <c r="A10" s="15"/>
      <c r="B10" s="4"/>
      <c r="C10" s="4"/>
      <c r="D10" s="4"/>
      <c r="E10" s="4"/>
      <c r="F10" s="4"/>
      <c r="G10" s="4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>
      <c r="A11" s="4"/>
      <c r="B11" s="4"/>
      <c r="C11" s="4"/>
      <c r="D11" s="4"/>
      <c r="E11" s="4"/>
      <c r="F11" s="4"/>
      <c r="G11" s="4"/>
      <c r="H11" s="4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>
      <c r="A12" s="4"/>
      <c r="B12" s="4"/>
      <c r="C12" s="4"/>
      <c r="D12" s="4"/>
      <c r="E12" s="4"/>
      <c r="F12" s="4"/>
      <c r="G12" s="4"/>
      <c r="H12" s="4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>
      <c r="A13" s="4"/>
      <c r="B13" s="4"/>
      <c r="C13" s="4"/>
      <c r="D13" s="4"/>
      <c r="E13" s="4"/>
      <c r="F13" s="4"/>
      <c r="G13" s="4"/>
      <c r="H13" s="4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>
      <c r="A14" s="4"/>
      <c r="B14" s="4"/>
      <c r="C14" s="4"/>
      <c r="D14" s="4"/>
      <c r="E14" s="4"/>
      <c r="F14" s="4"/>
      <c r="G14" s="4"/>
      <c r="H14" s="4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>
      <c r="A15" s="4"/>
      <c r="B15" s="4"/>
      <c r="C15" s="4"/>
      <c r="D15" s="4"/>
      <c r="E15" s="4"/>
      <c r="F15" s="4"/>
      <c r="G15" s="4"/>
      <c r="H15" s="4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>
      <c r="A16" s="4"/>
      <c r="B16" s="4"/>
      <c r="C16" s="4"/>
      <c r="D16" s="4"/>
      <c r="E16" s="4"/>
      <c r="F16" s="4"/>
      <c r="G16" s="4"/>
      <c r="H16" s="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>
      <c r="A17" s="4"/>
      <c r="B17" s="4"/>
      <c r="C17" s="4"/>
      <c r="D17" s="4"/>
      <c r="E17" s="4"/>
      <c r="F17" s="4"/>
      <c r="G17" s="4"/>
      <c r="H17" s="4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>
      <c r="A18" s="4"/>
      <c r="B18" s="4"/>
      <c r="C18" s="4"/>
      <c r="D18" s="4"/>
      <c r="E18" s="4"/>
      <c r="F18" s="4"/>
      <c r="G18" s="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>
      <c r="A19" s="4"/>
      <c r="B19" s="4"/>
      <c r="C19" s="4"/>
      <c r="D19" s="4"/>
      <c r="E19" s="4"/>
      <c r="F19" s="4"/>
      <c r="G19" s="4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>
      <c r="A20" s="4"/>
      <c r="B20" s="4"/>
      <c r="C20" s="4"/>
      <c r="D20" s="4"/>
      <c r="E20" s="4"/>
      <c r="F20" s="4"/>
      <c r="G20" s="4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>
      <c r="A21" s="4"/>
      <c r="B21" s="4"/>
      <c r="C21" s="4"/>
      <c r="D21" s="4"/>
      <c r="E21" s="4"/>
      <c r="F21" s="4"/>
      <c r="G21" s="4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>
      <c r="A22" s="4"/>
      <c r="B22" s="4"/>
      <c r="C22" s="4"/>
      <c r="D22" s="4"/>
      <c r="E22" s="4"/>
      <c r="F22" s="4"/>
      <c r="G22" s="4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>
      <c r="A23" s="4"/>
      <c r="B23" s="4"/>
      <c r="C23" s="4"/>
      <c r="D23" s="4"/>
      <c r="E23" s="4"/>
      <c r="F23" s="4"/>
      <c r="G23" s="4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>
      <c r="A24" s="4"/>
      <c r="B24" s="4"/>
      <c r="C24" s="4"/>
      <c r="D24" s="4"/>
      <c r="E24" s="4"/>
      <c r="F24" s="4"/>
      <c r="G24" s="4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>
      <c r="A25" s="4"/>
      <c r="B25" s="4"/>
      <c r="C25" s="4"/>
      <c r="D25" s="4"/>
      <c r="E25" s="4"/>
      <c r="F25" s="4"/>
      <c r="G25" s="4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1:2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1:25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1:25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1:25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K2"/>
  <sheetViews>
    <sheetView workbookViewId="0"/>
  </sheetViews>
  <sheetFormatPr baseColWidth="10" defaultColWidth="14.453125" defaultRowHeight="15.75" customHeight="1"/>
  <cols>
    <col min="1" max="1" width="20" customWidth="1"/>
    <col min="2" max="2" width="8.81640625" customWidth="1"/>
    <col min="3" max="3" width="7.81640625" customWidth="1"/>
    <col min="4" max="4" width="8.54296875" customWidth="1"/>
    <col min="5" max="5" width="8.08984375" customWidth="1"/>
    <col min="6" max="6" width="8.81640625" customWidth="1"/>
    <col min="7" max="7" width="8.08984375" customWidth="1"/>
    <col min="8" max="8" width="8.26953125" customWidth="1"/>
    <col min="9" max="9" width="9.453125" customWidth="1"/>
  </cols>
  <sheetData>
    <row r="1" spans="1:11">
      <c r="A1" s="25" t="s">
        <v>35</v>
      </c>
      <c r="B1" s="25">
        <v>2001</v>
      </c>
      <c r="C1" s="25">
        <v>2002</v>
      </c>
      <c r="D1" s="25">
        <v>2003</v>
      </c>
      <c r="E1" s="25">
        <v>2004</v>
      </c>
      <c r="F1" s="25">
        <v>2005</v>
      </c>
      <c r="G1" s="25">
        <v>2006</v>
      </c>
      <c r="H1" s="25">
        <v>2007</v>
      </c>
      <c r="I1" s="25">
        <v>2008</v>
      </c>
      <c r="K1" s="15"/>
    </row>
    <row r="2" spans="1:11">
      <c r="A2" s="25" t="s">
        <v>36</v>
      </c>
      <c r="B2" s="25">
        <v>275</v>
      </c>
      <c r="C2" s="25">
        <v>310</v>
      </c>
      <c r="D2" s="25">
        <v>280</v>
      </c>
      <c r="E2" s="25">
        <v>257</v>
      </c>
      <c r="F2" s="25">
        <v>224</v>
      </c>
      <c r="G2" s="25">
        <v>242</v>
      </c>
      <c r="H2" s="25">
        <v>233</v>
      </c>
      <c r="I2" s="25">
        <v>255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M2"/>
  <sheetViews>
    <sheetView workbookViewId="0"/>
  </sheetViews>
  <sheetFormatPr baseColWidth="10" defaultColWidth="14.453125" defaultRowHeight="15.75" customHeight="1"/>
  <cols>
    <col min="1" max="1" width="21.26953125" customWidth="1"/>
    <col min="2" max="2" width="9.453125" customWidth="1"/>
    <col min="3" max="3" width="8.26953125" customWidth="1"/>
    <col min="4" max="4" width="7.54296875" customWidth="1"/>
    <col min="5" max="6" width="7.453125" customWidth="1"/>
    <col min="7" max="7" width="7.26953125" customWidth="1"/>
    <col min="8" max="9" width="7.453125" customWidth="1"/>
    <col min="10" max="10" width="7" customWidth="1"/>
    <col min="11" max="11" width="6.81640625" customWidth="1"/>
    <col min="12" max="12" width="7.08984375" customWidth="1"/>
  </cols>
  <sheetData>
    <row r="1" spans="1:13" ht="15.75" customHeight="1">
      <c r="A1" s="26" t="s">
        <v>35</v>
      </c>
      <c r="B1" s="26">
        <v>1998</v>
      </c>
      <c r="C1" s="26">
        <v>1999</v>
      </c>
      <c r="D1" s="26">
        <v>2000</v>
      </c>
      <c r="E1" s="26">
        <v>2001</v>
      </c>
      <c r="F1" s="26">
        <v>2002</v>
      </c>
      <c r="G1" s="26">
        <v>2003</v>
      </c>
      <c r="H1" s="26">
        <v>2004</v>
      </c>
      <c r="I1" s="26">
        <v>2005</v>
      </c>
      <c r="J1" s="26">
        <v>2006</v>
      </c>
      <c r="K1" s="26">
        <v>2007</v>
      </c>
      <c r="L1" s="26">
        <v>2008</v>
      </c>
      <c r="M1" s="15" t="s">
        <v>37</v>
      </c>
    </row>
    <row r="2" spans="1:13" ht="15.75" customHeight="1">
      <c r="A2" s="26" t="s">
        <v>38</v>
      </c>
      <c r="B2" s="26">
        <v>41.2</v>
      </c>
      <c r="C2" s="26">
        <v>42</v>
      </c>
      <c r="D2" s="26">
        <v>41.6</v>
      </c>
      <c r="E2" s="26">
        <v>43</v>
      </c>
      <c r="F2" s="26">
        <v>42</v>
      </c>
      <c r="G2" s="26">
        <v>43.3</v>
      </c>
      <c r="H2" s="26">
        <v>43.9</v>
      </c>
      <c r="I2" s="26">
        <v>42.9</v>
      </c>
      <c r="J2" s="26">
        <v>43.3</v>
      </c>
      <c r="K2" s="26">
        <v>45</v>
      </c>
      <c r="L2" s="26">
        <v>44.2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M2"/>
  <sheetViews>
    <sheetView workbookViewId="0"/>
  </sheetViews>
  <sheetFormatPr baseColWidth="10" defaultColWidth="14.453125" defaultRowHeight="15.75" customHeight="1"/>
  <cols>
    <col min="2" max="2" width="8.453125" customWidth="1"/>
    <col min="3" max="3" width="7.7265625" customWidth="1"/>
    <col min="4" max="4" width="8" customWidth="1"/>
    <col min="5" max="5" width="7.08984375" customWidth="1"/>
    <col min="6" max="6" width="7.54296875" customWidth="1"/>
    <col min="7" max="7" width="8.453125" customWidth="1"/>
    <col min="8" max="8" width="7.81640625" customWidth="1"/>
    <col min="9" max="9" width="7.453125" customWidth="1"/>
    <col min="10" max="10" width="8" customWidth="1"/>
    <col min="11" max="11" width="7.453125" customWidth="1"/>
    <col min="12" max="12" width="8" customWidth="1"/>
  </cols>
  <sheetData>
    <row r="1" spans="1:13" ht="15.75" customHeight="1">
      <c r="A1" s="26" t="s">
        <v>35</v>
      </c>
      <c r="B1" s="26">
        <v>1998</v>
      </c>
      <c r="C1" s="26">
        <v>1999</v>
      </c>
      <c r="D1" s="26">
        <v>2000</v>
      </c>
      <c r="E1" s="26">
        <v>2001</v>
      </c>
      <c r="F1" s="26">
        <v>2002</v>
      </c>
      <c r="G1" s="26">
        <v>2003</v>
      </c>
      <c r="H1" s="26">
        <v>2004</v>
      </c>
      <c r="I1" s="26">
        <v>2005</v>
      </c>
      <c r="J1" s="26">
        <v>2006</v>
      </c>
      <c r="K1" s="26">
        <v>2007</v>
      </c>
      <c r="L1" s="26">
        <v>2008</v>
      </c>
      <c r="M1" s="15"/>
    </row>
    <row r="2" spans="1:13" ht="15.75" customHeight="1">
      <c r="A2" s="26" t="s">
        <v>38</v>
      </c>
      <c r="B2" s="26">
        <v>41.2</v>
      </c>
      <c r="C2" s="26">
        <v>42</v>
      </c>
      <c r="D2" s="26">
        <v>41.6</v>
      </c>
      <c r="E2" s="26">
        <v>43</v>
      </c>
      <c r="F2" s="26">
        <v>42</v>
      </c>
      <c r="G2" s="26">
        <v>43.3</v>
      </c>
      <c r="H2" s="26">
        <v>43.9</v>
      </c>
      <c r="I2" s="26">
        <v>42.9</v>
      </c>
      <c r="J2" s="26">
        <v>43.3</v>
      </c>
      <c r="K2" s="26">
        <v>45</v>
      </c>
      <c r="L2" s="26">
        <v>44.2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Z1000"/>
  <sheetViews>
    <sheetView workbookViewId="0"/>
  </sheetViews>
  <sheetFormatPr baseColWidth="10" defaultColWidth="14.453125" defaultRowHeight="15.75" customHeight="1"/>
  <cols>
    <col min="1" max="1" width="23.08984375" customWidth="1"/>
    <col min="2" max="2" width="16.81640625" customWidth="1"/>
    <col min="3" max="3" width="8.7265625" customWidth="1"/>
    <col min="4" max="4" width="19.26953125" customWidth="1"/>
    <col min="5" max="23" width="8.7265625" customWidth="1"/>
  </cols>
  <sheetData>
    <row r="1" spans="1:26">
      <c r="A1" s="28" t="s">
        <v>35</v>
      </c>
      <c r="B1" s="28">
        <v>1986</v>
      </c>
      <c r="C1" s="28">
        <f t="shared" ref="C1:W1" si="0">B1+1</f>
        <v>1987</v>
      </c>
      <c r="D1" s="28">
        <f t="shared" si="0"/>
        <v>1988</v>
      </c>
      <c r="E1" s="28">
        <f t="shared" si="0"/>
        <v>1989</v>
      </c>
      <c r="F1" s="28">
        <f t="shared" si="0"/>
        <v>1990</v>
      </c>
      <c r="G1" s="28">
        <f t="shared" si="0"/>
        <v>1991</v>
      </c>
      <c r="H1" s="28">
        <f t="shared" si="0"/>
        <v>1992</v>
      </c>
      <c r="I1" s="28">
        <f t="shared" si="0"/>
        <v>1993</v>
      </c>
      <c r="J1" s="28">
        <f t="shared" si="0"/>
        <v>1994</v>
      </c>
      <c r="K1" s="28">
        <f t="shared" si="0"/>
        <v>1995</v>
      </c>
      <c r="L1" s="28">
        <f t="shared" si="0"/>
        <v>1996</v>
      </c>
      <c r="M1" s="28">
        <f t="shared" si="0"/>
        <v>1997</v>
      </c>
      <c r="N1" s="28">
        <f t="shared" si="0"/>
        <v>1998</v>
      </c>
      <c r="O1" s="28">
        <f t="shared" si="0"/>
        <v>1999</v>
      </c>
      <c r="P1" s="28">
        <f t="shared" si="0"/>
        <v>2000</v>
      </c>
      <c r="Q1" s="28">
        <f t="shared" si="0"/>
        <v>2001</v>
      </c>
      <c r="R1" s="28">
        <f t="shared" si="0"/>
        <v>2002</v>
      </c>
      <c r="S1" s="28">
        <f t="shared" si="0"/>
        <v>2003</v>
      </c>
      <c r="T1" s="28">
        <f t="shared" si="0"/>
        <v>2004</v>
      </c>
      <c r="U1" s="28">
        <f t="shared" si="0"/>
        <v>2005</v>
      </c>
      <c r="V1" s="28">
        <f t="shared" si="0"/>
        <v>2006</v>
      </c>
      <c r="W1" s="28">
        <f t="shared" si="0"/>
        <v>2007</v>
      </c>
      <c r="X1" s="29"/>
      <c r="Y1" s="29"/>
      <c r="Z1" s="29"/>
    </row>
    <row r="2" spans="1:26">
      <c r="A2" s="28" t="s">
        <v>43</v>
      </c>
      <c r="B2" s="30">
        <v>25511</v>
      </c>
      <c r="C2" s="30">
        <v>25199</v>
      </c>
      <c r="D2" s="30">
        <v>24972</v>
      </c>
      <c r="E2" s="30">
        <v>26127</v>
      </c>
      <c r="F2" s="30">
        <v>28841</v>
      </c>
      <c r="G2" s="30">
        <v>32053</v>
      </c>
      <c r="H2" s="30">
        <v>35145</v>
      </c>
      <c r="I2" s="30">
        <v>38980</v>
      </c>
      <c r="J2" s="30">
        <v>37401</v>
      </c>
      <c r="K2" s="30">
        <v>33955</v>
      </c>
      <c r="L2" s="30">
        <v>34141</v>
      </c>
      <c r="M2" s="30">
        <v>36059</v>
      </c>
      <c r="N2" s="30">
        <v>37957</v>
      </c>
      <c r="O2" s="30">
        <v>39423</v>
      </c>
      <c r="P2" s="30">
        <v>38000</v>
      </c>
      <c r="Q2" s="30">
        <v>37300</v>
      </c>
      <c r="R2" s="30">
        <v>37892</v>
      </c>
      <c r="S2" s="30">
        <v>38564</v>
      </c>
      <c r="T2" s="30">
        <v>36770</v>
      </c>
      <c r="U2" s="30">
        <v>36026</v>
      </c>
      <c r="V2" s="30">
        <v>34978</v>
      </c>
      <c r="W2" s="30">
        <v>35657</v>
      </c>
      <c r="X2" s="29"/>
      <c r="Y2" s="29"/>
      <c r="Z2" s="29"/>
    </row>
    <row r="3" spans="1:26">
      <c r="A3" s="29"/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>
      <c r="A4" s="29"/>
      <c r="B4" s="30"/>
      <c r="C4" s="31"/>
      <c r="D4" s="31"/>
      <c r="E4" s="31"/>
      <c r="F4" s="31"/>
      <c r="G4" s="31"/>
      <c r="H4" s="31"/>
      <c r="I4" s="15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>
      <c r="A5" s="29"/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>
      <c r="A6" s="29"/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>
      <c r="A9" s="29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>
      <c r="A10" s="29"/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>
      <c r="A11" s="29"/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>
      <c r="A12" s="29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>
      <c r="A13" s="29"/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>
      <c r="A14" s="29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>
      <c r="A15" s="29"/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>
      <c r="A17" s="29"/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>
      <c r="A18" s="29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>
      <c r="A19" s="29"/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>
      <c r="A20" s="29"/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>
      <c r="A21" s="29"/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>
      <c r="A23" s="2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spans="1:26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spans="1:26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spans="1:26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AA5"/>
  <sheetViews>
    <sheetView workbookViewId="0"/>
  </sheetViews>
  <sheetFormatPr baseColWidth="10" defaultColWidth="14.453125" defaultRowHeight="15.75" customHeight="1"/>
  <sheetData>
    <row r="1" spans="1:27" ht="15.75" customHeight="1">
      <c r="A1" s="15"/>
    </row>
    <row r="2" spans="1:27">
      <c r="B2" s="28" t="s">
        <v>35</v>
      </c>
      <c r="C2" s="28">
        <v>1986</v>
      </c>
      <c r="D2" s="28">
        <f t="shared" ref="D2:X2" si="0">C2+1</f>
        <v>1987</v>
      </c>
      <c r="E2" s="28">
        <f t="shared" si="0"/>
        <v>1988</v>
      </c>
      <c r="F2" s="28">
        <f t="shared" si="0"/>
        <v>1989</v>
      </c>
      <c r="G2" s="28">
        <f t="shared" si="0"/>
        <v>1990</v>
      </c>
      <c r="H2" s="28">
        <f t="shared" si="0"/>
        <v>1991</v>
      </c>
      <c r="I2" s="28">
        <f t="shared" si="0"/>
        <v>1992</v>
      </c>
      <c r="J2" s="28">
        <f t="shared" si="0"/>
        <v>1993</v>
      </c>
      <c r="K2" s="28">
        <f t="shared" si="0"/>
        <v>1994</v>
      </c>
      <c r="L2" s="28">
        <f t="shared" si="0"/>
        <v>1995</v>
      </c>
      <c r="M2" s="28">
        <f t="shared" si="0"/>
        <v>1996</v>
      </c>
      <c r="N2" s="28">
        <f t="shared" si="0"/>
        <v>1997</v>
      </c>
      <c r="O2" s="28">
        <f t="shared" si="0"/>
        <v>1998</v>
      </c>
      <c r="P2" s="28">
        <f t="shared" si="0"/>
        <v>1999</v>
      </c>
      <c r="Q2" s="28">
        <f t="shared" si="0"/>
        <v>2000</v>
      </c>
      <c r="R2" s="28">
        <f t="shared" si="0"/>
        <v>2001</v>
      </c>
      <c r="S2" s="28">
        <f t="shared" si="0"/>
        <v>2002</v>
      </c>
      <c r="T2" s="28">
        <f t="shared" si="0"/>
        <v>2003</v>
      </c>
      <c r="U2" s="28">
        <f t="shared" si="0"/>
        <v>2004</v>
      </c>
      <c r="V2" s="28">
        <f t="shared" si="0"/>
        <v>2005</v>
      </c>
      <c r="W2" s="28">
        <f t="shared" si="0"/>
        <v>2006</v>
      </c>
      <c r="X2" s="28">
        <f t="shared" si="0"/>
        <v>2007</v>
      </c>
      <c r="Y2" s="29"/>
      <c r="Z2" s="29"/>
      <c r="AA2" s="29"/>
    </row>
    <row r="3" spans="1:27" ht="15.75" customHeight="1">
      <c r="B3" s="24" t="s">
        <v>44</v>
      </c>
      <c r="C3" s="24">
        <v>7650</v>
      </c>
      <c r="D3" s="24">
        <v>7699</v>
      </c>
      <c r="E3" s="24">
        <v>7435</v>
      </c>
      <c r="F3" s="24">
        <v>7636</v>
      </c>
      <c r="G3" s="24">
        <v>8630</v>
      </c>
      <c r="H3" s="24">
        <v>9450</v>
      </c>
      <c r="I3" s="24">
        <v>10075</v>
      </c>
      <c r="J3" s="24">
        <v>11049</v>
      </c>
      <c r="K3" s="24">
        <v>11520</v>
      </c>
      <c r="L3" s="24">
        <v>10587</v>
      </c>
      <c r="M3" s="24">
        <v>10774</v>
      </c>
      <c r="N3" s="24">
        <v>11890</v>
      </c>
      <c r="O3" s="24">
        <v>12475</v>
      </c>
      <c r="P3" s="24">
        <v>12759</v>
      </c>
      <c r="Q3" s="24">
        <v>12591</v>
      </c>
      <c r="R3" s="24">
        <v>12522</v>
      </c>
      <c r="S3" s="24">
        <v>12626</v>
      </c>
      <c r="T3" s="24">
        <v>12694</v>
      </c>
      <c r="U3" s="24">
        <v>12023</v>
      </c>
      <c r="V3" s="24">
        <v>12075</v>
      </c>
      <c r="W3" s="24">
        <v>11124</v>
      </c>
      <c r="X3" s="24">
        <v>11382</v>
      </c>
    </row>
    <row r="4" spans="1:27" ht="15.75" customHeight="1">
      <c r="B4" s="24" t="s">
        <v>45</v>
      </c>
      <c r="C4" s="24">
        <v>6104</v>
      </c>
      <c r="D4" s="24">
        <v>5999</v>
      </c>
      <c r="E4" s="24">
        <v>6659</v>
      </c>
      <c r="F4" s="24">
        <v>6870</v>
      </c>
      <c r="G4" s="24">
        <v>7731</v>
      </c>
      <c r="H4" s="24">
        <v>9693</v>
      </c>
      <c r="I4" s="24">
        <v>11352</v>
      </c>
      <c r="J4" s="24">
        <v>12135</v>
      </c>
      <c r="K4" s="24">
        <v>10664</v>
      </c>
      <c r="L4" s="24">
        <v>10698</v>
      </c>
      <c r="M4" s="24">
        <v>10279</v>
      </c>
      <c r="N4" s="24">
        <v>10205</v>
      </c>
      <c r="O4" s="24">
        <v>10962</v>
      </c>
      <c r="P4" s="24">
        <v>11332</v>
      </c>
      <c r="Q4" s="24">
        <v>11065</v>
      </c>
      <c r="R4" s="24">
        <v>10899</v>
      </c>
      <c r="S4" s="24">
        <v>11422</v>
      </c>
      <c r="T4" s="24">
        <v>11417</v>
      </c>
      <c r="U4" s="24">
        <v>10921</v>
      </c>
      <c r="V4" s="24">
        <v>10469</v>
      </c>
      <c r="W4" s="24">
        <v>11008</v>
      </c>
      <c r="X4" s="24">
        <v>10785</v>
      </c>
    </row>
    <row r="5" spans="1:27" ht="15.75" customHeight="1">
      <c r="B5" s="24" t="s">
        <v>46</v>
      </c>
      <c r="C5" s="24">
        <v>11757</v>
      </c>
      <c r="D5" s="24">
        <v>11501</v>
      </c>
      <c r="E5" s="24">
        <v>10878</v>
      </c>
      <c r="F5" s="24">
        <v>11621</v>
      </c>
      <c r="G5" s="24">
        <v>12480</v>
      </c>
      <c r="H5" s="24">
        <v>12910</v>
      </c>
      <c r="I5" s="24">
        <v>13718</v>
      </c>
      <c r="J5" s="24">
        <v>15796</v>
      </c>
      <c r="K5" s="24">
        <v>15217</v>
      </c>
      <c r="L5" s="24">
        <v>12668</v>
      </c>
      <c r="M5" s="24">
        <v>13088</v>
      </c>
      <c r="N5" s="24">
        <v>13963</v>
      </c>
      <c r="O5" s="24">
        <v>14519</v>
      </c>
      <c r="P5" s="24">
        <v>15332</v>
      </c>
      <c r="Q5" s="24">
        <v>14344</v>
      </c>
      <c r="R5" s="24">
        <v>13879</v>
      </c>
      <c r="S5" s="24">
        <v>13844</v>
      </c>
      <c r="T5" s="24">
        <v>14453</v>
      </c>
      <c r="U5" s="24">
        <v>13826</v>
      </c>
      <c r="V5" s="24">
        <v>13482</v>
      </c>
      <c r="W5" s="24">
        <v>12846</v>
      </c>
      <c r="X5" s="24">
        <v>13490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E3"/>
  <sheetViews>
    <sheetView workbookViewId="0"/>
  </sheetViews>
  <sheetFormatPr baseColWidth="10" defaultColWidth="14.453125" defaultRowHeight="15.75" customHeight="1"/>
  <sheetData>
    <row r="1" spans="1:5">
      <c r="A1" s="27"/>
      <c r="B1" s="16" t="s">
        <v>39</v>
      </c>
      <c r="C1" s="16" t="s">
        <v>40</v>
      </c>
      <c r="E1" s="15"/>
    </row>
    <row r="2" spans="1:5">
      <c r="A2" s="16" t="s">
        <v>41</v>
      </c>
      <c r="B2" s="16">
        <v>77</v>
      </c>
      <c r="C2" s="16">
        <v>85</v>
      </c>
    </row>
    <row r="3" spans="1:5">
      <c r="A3" s="16" t="s">
        <v>42</v>
      </c>
      <c r="B3" s="16">
        <v>263</v>
      </c>
      <c r="C3" s="16">
        <v>325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E3"/>
  <sheetViews>
    <sheetView workbookViewId="0"/>
  </sheetViews>
  <sheetFormatPr baseColWidth="10" defaultColWidth="14.453125" defaultRowHeight="15.75" customHeight="1"/>
  <sheetData>
    <row r="1" spans="1:5">
      <c r="A1" s="27"/>
      <c r="B1" s="16" t="s">
        <v>39</v>
      </c>
      <c r="C1" s="16" t="s">
        <v>40</v>
      </c>
      <c r="E1" s="15"/>
    </row>
    <row r="2" spans="1:5">
      <c r="A2" s="16" t="s">
        <v>41</v>
      </c>
      <c r="B2" s="16">
        <v>77</v>
      </c>
      <c r="C2" s="16">
        <v>85</v>
      </c>
    </row>
    <row r="3" spans="1:5">
      <c r="A3" s="16" t="s">
        <v>42</v>
      </c>
      <c r="B3" s="16">
        <v>263</v>
      </c>
      <c r="C3" s="16">
        <v>325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Z3"/>
  <sheetViews>
    <sheetView workbookViewId="0"/>
  </sheetViews>
  <sheetFormatPr baseColWidth="10" defaultColWidth="14.453125" defaultRowHeight="15.75" customHeight="1"/>
  <cols>
    <col min="1" max="1" width="18.08984375" customWidth="1"/>
    <col min="2" max="7" width="7.26953125" customWidth="1"/>
  </cols>
  <sheetData>
    <row r="1" spans="1:26">
      <c r="A1" s="27"/>
      <c r="B1" s="16"/>
      <c r="C1" s="16"/>
      <c r="D1" s="27"/>
      <c r="E1" s="27"/>
      <c r="F1" s="27"/>
      <c r="G1" s="27"/>
      <c r="H1" s="27"/>
      <c r="I1" s="15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15.75" customHeight="1">
      <c r="A2" s="32" t="s">
        <v>47</v>
      </c>
      <c r="B2" s="32">
        <v>0</v>
      </c>
      <c r="C2" s="32">
        <v>1</v>
      </c>
      <c r="D2" s="32">
        <v>2</v>
      </c>
      <c r="E2" s="32">
        <v>3</v>
      </c>
      <c r="F2" s="32">
        <v>4</v>
      </c>
      <c r="G2" s="32">
        <v>5</v>
      </c>
    </row>
    <row r="3" spans="1:26" ht="15.75" customHeight="1">
      <c r="A3" s="32" t="s">
        <v>48</v>
      </c>
      <c r="B3" s="32">
        <v>0</v>
      </c>
      <c r="C3" s="32">
        <v>0</v>
      </c>
      <c r="D3" s="32">
        <v>1</v>
      </c>
      <c r="E3" s="32">
        <v>4</v>
      </c>
      <c r="F3" s="32">
        <v>2</v>
      </c>
      <c r="G3" s="32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23"/>
  <sheetViews>
    <sheetView workbookViewId="0">
      <selection activeCell="C21" sqref="C21"/>
    </sheetView>
  </sheetViews>
  <sheetFormatPr baseColWidth="10" defaultColWidth="14.453125" defaultRowHeight="15.75" customHeight="1"/>
  <sheetData>
    <row r="1" spans="1:26">
      <c r="A1" s="1" t="s">
        <v>1</v>
      </c>
      <c r="B1" s="1" t="s">
        <v>2</v>
      </c>
      <c r="C1" s="1" t="s">
        <v>3</v>
      </c>
      <c r="D1" s="3" t="s">
        <v>4</v>
      </c>
      <c r="E1" s="1" t="s">
        <v>5</v>
      </c>
      <c r="F1" s="1" t="s">
        <v>6</v>
      </c>
      <c r="G1" s="1" t="s">
        <v>7</v>
      </c>
      <c r="H1" s="5"/>
    </row>
    <row r="2" spans="1:26">
      <c r="A2" s="2" t="s">
        <v>8</v>
      </c>
      <c r="B2" s="2">
        <v>6</v>
      </c>
      <c r="C2" s="8">
        <f t="shared" ref="C2:C6" si="0">B2/$B$6</f>
        <v>0.2</v>
      </c>
      <c r="D2" s="9">
        <f t="shared" ref="D2:D6" si="1">C2</f>
        <v>0.2</v>
      </c>
      <c r="E2" s="4">
        <f>B2</f>
        <v>6</v>
      </c>
      <c r="F2" s="8">
        <f t="shared" ref="F2:F5" si="2">E2/$B$6</f>
        <v>0.2</v>
      </c>
      <c r="G2" s="9">
        <f t="shared" ref="G2:G5" si="3">F2</f>
        <v>0.2</v>
      </c>
      <c r="H2" s="5"/>
    </row>
    <row r="3" spans="1:26">
      <c r="A3" s="2" t="s">
        <v>9</v>
      </c>
      <c r="B3" s="2">
        <v>11</v>
      </c>
      <c r="C3" s="8">
        <f t="shared" si="0"/>
        <v>0.36666666666666664</v>
      </c>
      <c r="D3" s="9">
        <f t="shared" si="1"/>
        <v>0.36666666666666664</v>
      </c>
      <c r="E3" s="4">
        <f t="shared" ref="E3:E5" si="4">E2+B3</f>
        <v>17</v>
      </c>
      <c r="F3" s="8">
        <f t="shared" si="2"/>
        <v>0.56666666666666665</v>
      </c>
      <c r="G3" s="9">
        <f t="shared" si="3"/>
        <v>0.56666666666666665</v>
      </c>
      <c r="H3" s="5"/>
    </row>
    <row r="4" spans="1:26">
      <c r="A4" s="2" t="s">
        <v>10</v>
      </c>
      <c r="B4" s="2">
        <v>8</v>
      </c>
      <c r="C4" s="8">
        <f t="shared" si="0"/>
        <v>0.26666666666666666</v>
      </c>
      <c r="D4" s="9">
        <f t="shared" si="1"/>
        <v>0.26666666666666666</v>
      </c>
      <c r="E4" s="4">
        <f t="shared" si="4"/>
        <v>25</v>
      </c>
      <c r="F4" s="8">
        <f t="shared" si="2"/>
        <v>0.83333333333333337</v>
      </c>
      <c r="G4" s="9">
        <f t="shared" si="3"/>
        <v>0.83333333333333337</v>
      </c>
      <c r="H4" s="5"/>
    </row>
    <row r="5" spans="1:26">
      <c r="A5" s="2" t="s">
        <v>11</v>
      </c>
      <c r="B5" s="2">
        <v>5</v>
      </c>
      <c r="C5" s="8">
        <f t="shared" si="0"/>
        <v>0.16666666666666666</v>
      </c>
      <c r="D5" s="9">
        <f t="shared" si="1"/>
        <v>0.16666666666666666</v>
      </c>
      <c r="E5" s="4">
        <f t="shared" si="4"/>
        <v>30</v>
      </c>
      <c r="F5" s="8">
        <f t="shared" si="2"/>
        <v>1</v>
      </c>
      <c r="G5" s="9">
        <f t="shared" si="3"/>
        <v>1</v>
      </c>
      <c r="H5" s="5"/>
    </row>
    <row r="6" spans="1:26">
      <c r="A6" s="11" t="s">
        <v>12</v>
      </c>
      <c r="B6" s="11">
        <f>SUM(B2:B5)</f>
        <v>30</v>
      </c>
      <c r="C6" s="13">
        <f t="shared" si="0"/>
        <v>1</v>
      </c>
      <c r="D6" s="14">
        <f t="shared" si="1"/>
        <v>1</v>
      </c>
      <c r="E6" s="12"/>
      <c r="F6" s="12"/>
      <c r="G6" s="12"/>
      <c r="H6" s="5"/>
    </row>
    <row r="7" spans="1:26">
      <c r="A7" s="4"/>
      <c r="B7" s="4"/>
      <c r="C7" s="4"/>
      <c r="D7" s="4"/>
      <c r="E7" s="4"/>
      <c r="F7" s="4"/>
      <c r="G7" s="4"/>
      <c r="H7" s="4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>
      <c r="A8" s="15"/>
      <c r="B8" s="4"/>
      <c r="C8" s="4"/>
      <c r="D8" s="4"/>
      <c r="E8" s="4"/>
      <c r="F8" s="4"/>
      <c r="G8" s="4"/>
      <c r="H8" s="4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>
      <c r="A9" s="1"/>
      <c r="B9" s="1"/>
      <c r="C9" s="1"/>
      <c r="D9" s="3"/>
      <c r="E9" s="1"/>
      <c r="F9" s="1"/>
      <c r="G9" s="1"/>
      <c r="H9" s="4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>
      <c r="A10" s="2"/>
      <c r="B10" s="2"/>
      <c r="C10" s="8"/>
      <c r="D10" s="8"/>
      <c r="E10" s="8"/>
      <c r="F10" s="8"/>
      <c r="G10" s="8"/>
      <c r="H10" s="4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>
      <c r="A11" s="2"/>
      <c r="B11" s="2"/>
      <c r="C11" s="8"/>
      <c r="D11" s="8"/>
      <c r="E11" s="8"/>
      <c r="F11" s="8"/>
      <c r="G11" s="8"/>
      <c r="H11" s="4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>
      <c r="A12" s="2"/>
      <c r="B12" s="2"/>
      <c r="C12" s="8"/>
      <c r="D12" s="8"/>
      <c r="E12" s="8"/>
      <c r="F12" s="8"/>
      <c r="G12" s="8"/>
      <c r="H12" s="4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>
      <c r="A13" s="2"/>
      <c r="B13" s="2"/>
      <c r="C13" s="8"/>
      <c r="D13" s="8"/>
      <c r="E13" s="8"/>
      <c r="F13" s="8"/>
      <c r="G13" s="8"/>
      <c r="H13" s="4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>
      <c r="A14" s="2"/>
      <c r="B14" s="8"/>
      <c r="C14" s="8"/>
      <c r="D14" s="8"/>
      <c r="E14" s="8"/>
      <c r="F14" s="8"/>
      <c r="G14" s="8"/>
      <c r="H14" s="5"/>
    </row>
    <row r="15" spans="1:26">
      <c r="A15" s="5"/>
      <c r="B15" s="5"/>
      <c r="C15" s="5"/>
      <c r="D15" s="5"/>
      <c r="E15" s="5"/>
      <c r="F15" s="5"/>
      <c r="G15" s="5"/>
      <c r="H15" s="5"/>
    </row>
    <row r="16" spans="1:26">
      <c r="A16" s="5"/>
      <c r="B16" s="5"/>
      <c r="C16" s="5"/>
      <c r="D16" s="5"/>
      <c r="E16" s="5"/>
      <c r="F16" s="5"/>
      <c r="G16" s="5"/>
      <c r="H16" s="5"/>
    </row>
    <row r="17" spans="1:8">
      <c r="A17" s="5"/>
      <c r="B17" s="5"/>
      <c r="C17" s="5"/>
      <c r="D17" s="5"/>
      <c r="E17" s="5"/>
      <c r="F17" s="5"/>
      <c r="G17" s="5"/>
      <c r="H17" s="5"/>
    </row>
    <row r="18" spans="1:8">
      <c r="A18" s="5"/>
      <c r="B18" s="5"/>
      <c r="C18" s="5"/>
      <c r="D18" s="5"/>
      <c r="E18" s="5"/>
      <c r="F18" s="5"/>
      <c r="G18" s="5"/>
      <c r="H18" s="5"/>
    </row>
    <row r="19" spans="1:8">
      <c r="A19" s="5"/>
      <c r="B19" s="5"/>
      <c r="C19" s="5"/>
      <c r="D19" s="5"/>
      <c r="E19" s="5"/>
      <c r="F19" s="5"/>
      <c r="G19" s="5"/>
      <c r="H19" s="5"/>
    </row>
    <row r="20" spans="1:8">
      <c r="A20" s="5"/>
      <c r="B20" s="5"/>
      <c r="C20" s="5"/>
      <c r="D20" s="5"/>
      <c r="E20" s="5"/>
      <c r="F20" s="5"/>
      <c r="G20" s="5"/>
      <c r="H20" s="5"/>
    </row>
    <row r="21" spans="1:8">
      <c r="A21" s="5"/>
      <c r="B21" s="5"/>
      <c r="C21" s="5"/>
      <c r="D21" s="5"/>
      <c r="E21" s="5"/>
      <c r="F21" s="5"/>
      <c r="G21" s="5"/>
      <c r="H21" s="5"/>
    </row>
    <row r="22" spans="1:8">
      <c r="A22" s="5"/>
      <c r="B22" s="5"/>
      <c r="C22" s="5"/>
      <c r="D22" s="5"/>
      <c r="E22" s="5"/>
      <c r="F22" s="5"/>
      <c r="G22" s="5"/>
      <c r="H22" s="5"/>
    </row>
    <row r="23" spans="1:8">
      <c r="A23" s="5"/>
      <c r="B23" s="5"/>
      <c r="C23" s="5"/>
      <c r="D23" s="5"/>
      <c r="E23" s="5"/>
      <c r="F23" s="5"/>
      <c r="G23" s="5"/>
      <c r="H23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I7"/>
  <sheetViews>
    <sheetView workbookViewId="0"/>
  </sheetViews>
  <sheetFormatPr baseColWidth="10" defaultColWidth="14.453125" defaultRowHeight="15.75" customHeight="1"/>
  <cols>
    <col min="1" max="1" width="21.26953125" customWidth="1"/>
    <col min="2" max="2" width="14" customWidth="1"/>
    <col min="3" max="3" width="22.08984375" customWidth="1"/>
    <col min="4" max="4" width="24.26953125" customWidth="1"/>
  </cols>
  <sheetData>
    <row r="1" spans="1:9">
      <c r="A1" s="16" t="s">
        <v>13</v>
      </c>
      <c r="B1" s="16" t="s">
        <v>2</v>
      </c>
      <c r="C1" s="16" t="s">
        <v>3</v>
      </c>
      <c r="D1" s="16" t="s">
        <v>5</v>
      </c>
      <c r="E1" s="15"/>
      <c r="F1" s="16"/>
      <c r="G1" s="16"/>
      <c r="H1" s="16"/>
      <c r="I1" s="16"/>
    </row>
    <row r="2" spans="1:9">
      <c r="A2" s="17">
        <v>0</v>
      </c>
      <c r="B2" s="17">
        <v>2</v>
      </c>
      <c r="C2" s="18">
        <f t="shared" ref="C2:C6" si="0">B2/B$7</f>
        <v>0.13333333333333333</v>
      </c>
      <c r="D2" s="18">
        <f>B2</f>
        <v>2</v>
      </c>
      <c r="F2" s="17"/>
      <c r="G2" s="17"/>
      <c r="H2" s="18"/>
      <c r="I2" s="18"/>
    </row>
    <row r="3" spans="1:9">
      <c r="A3" s="17">
        <v>1</v>
      </c>
      <c r="B3" s="17">
        <v>5</v>
      </c>
      <c r="C3" s="18">
        <f t="shared" si="0"/>
        <v>0.33333333333333331</v>
      </c>
      <c r="D3" s="18">
        <f t="shared" ref="D3:D6" si="1">B3+D2</f>
        <v>7</v>
      </c>
      <c r="F3" s="17"/>
      <c r="G3" s="17"/>
      <c r="H3" s="18"/>
      <c r="I3" s="18"/>
    </row>
    <row r="4" spans="1:9">
      <c r="A4" s="17">
        <v>2</v>
      </c>
      <c r="B4" s="17">
        <v>4</v>
      </c>
      <c r="C4" s="18">
        <f t="shared" si="0"/>
        <v>0.26666666666666666</v>
      </c>
      <c r="D4" s="18">
        <f t="shared" si="1"/>
        <v>11</v>
      </c>
      <c r="F4" s="17"/>
      <c r="G4" s="17"/>
      <c r="H4" s="18"/>
      <c r="I4" s="18"/>
    </row>
    <row r="5" spans="1:9">
      <c r="A5" s="17">
        <v>3</v>
      </c>
      <c r="B5" s="17">
        <v>3</v>
      </c>
      <c r="C5" s="18">
        <f t="shared" si="0"/>
        <v>0.2</v>
      </c>
      <c r="D5" s="18">
        <f t="shared" si="1"/>
        <v>14</v>
      </c>
      <c r="F5" s="17"/>
      <c r="G5" s="17"/>
      <c r="H5" s="18"/>
      <c r="I5" s="18"/>
    </row>
    <row r="6" spans="1:9">
      <c r="A6" s="17">
        <v>4</v>
      </c>
      <c r="B6" s="17">
        <v>1</v>
      </c>
      <c r="C6" s="18">
        <f t="shared" si="0"/>
        <v>6.6666666666666666E-2</v>
      </c>
      <c r="D6" s="18">
        <f t="shared" si="1"/>
        <v>15</v>
      </c>
      <c r="F6" s="17"/>
      <c r="G6" s="17"/>
      <c r="H6" s="18"/>
      <c r="I6" s="18"/>
    </row>
    <row r="7" spans="1:9">
      <c r="A7" s="19" t="s">
        <v>12</v>
      </c>
      <c r="B7" s="18">
        <f t="shared" ref="B7:C7" si="2">SUM(B2:B6)</f>
        <v>15</v>
      </c>
      <c r="C7" s="18">
        <f t="shared" si="2"/>
        <v>1</v>
      </c>
      <c r="D7" s="18"/>
      <c r="F7" s="19"/>
      <c r="G7" s="18"/>
      <c r="H7" s="18"/>
      <c r="I7" s="1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I6"/>
  <sheetViews>
    <sheetView workbookViewId="0"/>
  </sheetViews>
  <sheetFormatPr baseColWidth="10" defaultColWidth="14.453125" defaultRowHeight="15.75" customHeight="1"/>
  <cols>
    <col min="1" max="1" width="28.81640625" customWidth="1"/>
  </cols>
  <sheetData>
    <row r="1" spans="1:9">
      <c r="A1" s="16" t="s">
        <v>14</v>
      </c>
      <c r="B1" s="16" t="s">
        <v>15</v>
      </c>
      <c r="C1" s="16" t="s">
        <v>16</v>
      </c>
      <c r="D1" s="16" t="s">
        <v>17</v>
      </c>
      <c r="E1" s="15"/>
      <c r="F1" s="16"/>
      <c r="G1" s="16"/>
      <c r="H1" s="16"/>
      <c r="I1" s="16"/>
    </row>
    <row r="2" spans="1:9">
      <c r="A2" s="19" t="s">
        <v>18</v>
      </c>
      <c r="B2" s="17">
        <v>5</v>
      </c>
      <c r="C2" s="17">
        <f t="shared" ref="C2:C5" si="0">B2</f>
        <v>5</v>
      </c>
      <c r="D2" s="17">
        <f t="shared" ref="D2:D5" si="1">B2/B$6*360</f>
        <v>18</v>
      </c>
      <c r="F2" s="19"/>
      <c r="G2" s="17"/>
      <c r="H2" s="17"/>
      <c r="I2" s="17"/>
    </row>
    <row r="3" spans="1:9">
      <c r="A3" s="19" t="s">
        <v>19</v>
      </c>
      <c r="B3" s="17">
        <v>75</v>
      </c>
      <c r="C3" s="17">
        <f t="shared" si="0"/>
        <v>75</v>
      </c>
      <c r="D3" s="17">
        <f t="shared" si="1"/>
        <v>270</v>
      </c>
      <c r="F3" s="19"/>
      <c r="G3" s="17"/>
      <c r="H3" s="17"/>
      <c r="I3" s="17"/>
    </row>
    <row r="4" spans="1:9">
      <c r="A4" s="19" t="s">
        <v>20</v>
      </c>
      <c r="B4" s="17">
        <v>16</v>
      </c>
      <c r="C4" s="17">
        <f t="shared" si="0"/>
        <v>16</v>
      </c>
      <c r="D4" s="17">
        <f t="shared" si="1"/>
        <v>57.6</v>
      </c>
      <c r="F4" s="19"/>
      <c r="G4" s="17"/>
      <c r="H4" s="17"/>
      <c r="I4" s="17"/>
    </row>
    <row r="5" spans="1:9">
      <c r="A5" s="19" t="s">
        <v>21</v>
      </c>
      <c r="B5" s="17">
        <v>4</v>
      </c>
      <c r="C5" s="17">
        <f t="shared" si="0"/>
        <v>4</v>
      </c>
      <c r="D5" s="17">
        <f t="shared" si="1"/>
        <v>14.4</v>
      </c>
      <c r="F5" s="19"/>
      <c r="G5" s="17"/>
      <c r="H5" s="17"/>
      <c r="I5" s="17"/>
    </row>
    <row r="6" spans="1:9">
      <c r="A6" s="16" t="s">
        <v>12</v>
      </c>
      <c r="B6" s="17">
        <f t="shared" ref="B6:D6" si="2">SUM(B2:B5)</f>
        <v>100</v>
      </c>
      <c r="C6" s="17">
        <f t="shared" si="2"/>
        <v>100</v>
      </c>
      <c r="D6" s="17">
        <f t="shared" si="2"/>
        <v>360</v>
      </c>
      <c r="F6" s="16"/>
      <c r="G6" s="17"/>
      <c r="H6" s="17"/>
      <c r="I6" s="1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I9"/>
  <sheetViews>
    <sheetView tabSelected="1" workbookViewId="0"/>
  </sheetViews>
  <sheetFormatPr baseColWidth="10" defaultColWidth="14.453125" defaultRowHeight="15.75" customHeight="1"/>
  <cols>
    <col min="1" max="1" width="24.08984375" customWidth="1"/>
  </cols>
  <sheetData>
    <row r="1" spans="1:9">
      <c r="A1" s="20" t="s">
        <v>22</v>
      </c>
      <c r="B1" s="21" t="s">
        <v>23</v>
      </c>
      <c r="C1" s="21" t="s">
        <v>16</v>
      </c>
      <c r="D1" s="21" t="s">
        <v>17</v>
      </c>
      <c r="F1" s="20" t="s">
        <v>22</v>
      </c>
      <c r="G1" s="21" t="s">
        <v>23</v>
      </c>
      <c r="H1" s="21" t="s">
        <v>16</v>
      </c>
      <c r="I1" s="21" t="s">
        <v>17</v>
      </c>
    </row>
    <row r="2" spans="1:9" ht="15.75" customHeight="1">
      <c r="A2" s="22" t="s">
        <v>24</v>
      </c>
      <c r="B2" s="23">
        <v>550</v>
      </c>
      <c r="C2" s="23">
        <f t="shared" ref="C2:C6" si="0">B2/B$7*100</f>
        <v>22</v>
      </c>
      <c r="D2" s="23">
        <f t="shared" ref="D2:D6" si="1">B2/B$7*360</f>
        <v>79.2</v>
      </c>
      <c r="F2" s="22" t="s">
        <v>24</v>
      </c>
      <c r="G2" s="23">
        <v>550</v>
      </c>
      <c r="H2" s="23" t="e">
        <f t="shared" ref="H2:I2" ca="1" si="2">visFormel(C2)</f>
        <v>#NAME?</v>
      </c>
      <c r="I2" s="23" t="e">
        <f t="shared" ca="1" si="2"/>
        <v>#NAME?</v>
      </c>
    </row>
    <row r="3" spans="1:9" ht="15.75" customHeight="1">
      <c r="A3" s="22" t="s">
        <v>25</v>
      </c>
      <c r="B3" s="23">
        <v>825</v>
      </c>
      <c r="C3" s="23">
        <f t="shared" si="0"/>
        <v>33</v>
      </c>
      <c r="D3" s="23">
        <f t="shared" si="1"/>
        <v>118.80000000000001</v>
      </c>
      <c r="F3" s="22" t="s">
        <v>25</v>
      </c>
      <c r="G3" s="23">
        <v>825</v>
      </c>
      <c r="H3" s="23" t="e">
        <f t="shared" ref="H3:I3" ca="1" si="3">visFormel(C3)</f>
        <v>#NAME?</v>
      </c>
      <c r="I3" s="23" t="e">
        <f t="shared" ca="1" si="3"/>
        <v>#NAME?</v>
      </c>
    </row>
    <row r="4" spans="1:9" ht="15.75" customHeight="1">
      <c r="A4" s="22" t="s">
        <v>26</v>
      </c>
      <c r="B4" s="23">
        <v>430</v>
      </c>
      <c r="C4" s="23">
        <f t="shared" si="0"/>
        <v>17.2</v>
      </c>
      <c r="D4" s="23">
        <f t="shared" si="1"/>
        <v>61.919999999999995</v>
      </c>
      <c r="F4" s="22" t="s">
        <v>26</v>
      </c>
      <c r="G4" s="23">
        <v>430</v>
      </c>
      <c r="H4" s="23" t="e">
        <f t="shared" ref="H4:I4" ca="1" si="4">visFormel(C4)</f>
        <v>#NAME?</v>
      </c>
      <c r="I4" s="23" t="e">
        <f t="shared" ca="1" si="4"/>
        <v>#NAME?</v>
      </c>
    </row>
    <row r="5" spans="1:9" ht="15.75" customHeight="1">
      <c r="A5" s="22" t="s">
        <v>27</v>
      </c>
      <c r="B5" s="23">
        <v>190</v>
      </c>
      <c r="C5" s="23">
        <f t="shared" si="0"/>
        <v>7.6</v>
      </c>
      <c r="D5" s="23">
        <f t="shared" si="1"/>
        <v>27.36</v>
      </c>
      <c r="F5" s="22" t="s">
        <v>27</v>
      </c>
      <c r="G5" s="23">
        <v>190</v>
      </c>
      <c r="H5" s="23" t="e">
        <f t="shared" ref="H5:I5" ca="1" si="5">visFormel(C5)</f>
        <v>#NAME?</v>
      </c>
      <c r="I5" s="23" t="e">
        <f t="shared" ca="1" si="5"/>
        <v>#NAME?</v>
      </c>
    </row>
    <row r="6" spans="1:9" ht="15.75" customHeight="1">
      <c r="A6" s="22" t="s">
        <v>21</v>
      </c>
      <c r="B6" s="23">
        <v>505</v>
      </c>
      <c r="C6" s="23">
        <f t="shared" si="0"/>
        <v>20.200000000000003</v>
      </c>
      <c r="D6" s="23">
        <f t="shared" si="1"/>
        <v>72.72</v>
      </c>
      <c r="F6" s="22" t="s">
        <v>21</v>
      </c>
      <c r="G6" s="23">
        <v>505</v>
      </c>
      <c r="H6" s="23" t="e">
        <f t="shared" ref="H6:I6" ca="1" si="6">visFormel(C6)</f>
        <v>#NAME?</v>
      </c>
      <c r="I6" s="23" t="e">
        <f t="shared" ca="1" si="6"/>
        <v>#NAME?</v>
      </c>
    </row>
    <row r="7" spans="1:9" ht="15.75" customHeight="1">
      <c r="A7" s="22" t="s">
        <v>12</v>
      </c>
      <c r="B7" s="23">
        <f t="shared" ref="B7:D7" si="7">SUM(B2:B6)</f>
        <v>2500</v>
      </c>
      <c r="C7" s="23">
        <f t="shared" si="7"/>
        <v>100</v>
      </c>
      <c r="D7" s="23">
        <f t="shared" si="7"/>
        <v>360</v>
      </c>
      <c r="F7" s="22" t="s">
        <v>12</v>
      </c>
      <c r="G7" s="23" t="e">
        <f t="shared" ref="G7:I7" ca="1" si="8">visFormel(B7)</f>
        <v>#NAME?</v>
      </c>
      <c r="H7" s="23" t="e">
        <f t="shared" ca="1" si="8"/>
        <v>#NAME?</v>
      </c>
      <c r="I7" s="23" t="e">
        <f t="shared" ca="1" si="8"/>
        <v>#NAME?</v>
      </c>
    </row>
    <row r="9" spans="1:9" ht="15.75" customHeight="1">
      <c r="G9" s="15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I2"/>
  <sheetViews>
    <sheetView workbookViewId="0"/>
  </sheetViews>
  <sheetFormatPr baseColWidth="10" defaultColWidth="14.453125" defaultRowHeight="15.75" customHeight="1"/>
  <cols>
    <col min="1" max="1" width="16.7265625" customWidth="1"/>
    <col min="2" max="2" width="6.54296875" customWidth="1"/>
    <col min="3" max="3" width="6.08984375" customWidth="1"/>
    <col min="4" max="4" width="6.453125" customWidth="1"/>
    <col min="5" max="5" width="6.54296875" customWidth="1"/>
    <col min="6" max="7" width="7" customWidth="1"/>
  </cols>
  <sheetData>
    <row r="1" spans="1:9">
      <c r="A1" s="16" t="s">
        <v>28</v>
      </c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I1" s="15"/>
    </row>
    <row r="2" spans="1:9">
      <c r="A2" s="16" t="s">
        <v>29</v>
      </c>
      <c r="B2" s="16">
        <v>2</v>
      </c>
      <c r="C2" s="16">
        <v>5</v>
      </c>
      <c r="D2" s="16">
        <v>8</v>
      </c>
      <c r="E2" s="16">
        <v>6</v>
      </c>
      <c r="F2" s="16">
        <v>3</v>
      </c>
      <c r="G2" s="16">
        <v>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I2"/>
  <sheetViews>
    <sheetView workbookViewId="0"/>
  </sheetViews>
  <sheetFormatPr baseColWidth="10" defaultColWidth="14.453125" defaultRowHeight="15.75" customHeight="1"/>
  <cols>
    <col min="1" max="1" width="17.81640625" customWidth="1"/>
    <col min="2" max="3" width="6.54296875" customWidth="1"/>
    <col min="4" max="4" width="6.7265625" customWidth="1"/>
    <col min="5" max="5" width="7.26953125" customWidth="1"/>
    <col min="6" max="6" width="6.7265625" customWidth="1"/>
    <col min="7" max="7" width="6.81640625" customWidth="1"/>
  </cols>
  <sheetData>
    <row r="1" spans="1:9">
      <c r="A1" s="16" t="s">
        <v>28</v>
      </c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I1" s="15"/>
    </row>
    <row r="2" spans="1:9">
      <c r="A2" s="16" t="s">
        <v>29</v>
      </c>
      <c r="B2" s="16">
        <v>2</v>
      </c>
      <c r="C2" s="16">
        <v>5</v>
      </c>
      <c r="D2" s="16">
        <v>8</v>
      </c>
      <c r="E2" s="16">
        <v>6</v>
      </c>
      <c r="F2" s="16">
        <v>3</v>
      </c>
      <c r="G2" s="16">
        <v>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H2"/>
  <sheetViews>
    <sheetView workbookViewId="0"/>
  </sheetViews>
  <sheetFormatPr baseColWidth="10" defaultColWidth="14.453125" defaultRowHeight="15.75" customHeight="1"/>
  <cols>
    <col min="2" max="2" width="10.7265625" customWidth="1"/>
    <col min="3" max="3" width="8.81640625" customWidth="1"/>
    <col min="4" max="4" width="10.08984375" customWidth="1"/>
    <col min="5" max="5" width="11" customWidth="1"/>
    <col min="6" max="6" width="7.81640625" customWidth="1"/>
  </cols>
  <sheetData>
    <row r="1" spans="1:8" ht="15.75" customHeight="1">
      <c r="A1" s="24" t="s">
        <v>30</v>
      </c>
      <c r="B1" s="24" t="s">
        <v>31</v>
      </c>
      <c r="C1" s="24" t="s">
        <v>32</v>
      </c>
      <c r="D1" s="24" t="s">
        <v>33</v>
      </c>
      <c r="E1" s="24" t="s">
        <v>34</v>
      </c>
      <c r="F1" s="24" t="s">
        <v>21</v>
      </c>
      <c r="H1" s="15"/>
    </row>
    <row r="2" spans="1:8" ht="15.75" customHeight="1">
      <c r="A2" s="24" t="s">
        <v>2</v>
      </c>
      <c r="B2" s="24">
        <v>7</v>
      </c>
      <c r="C2" s="24">
        <v>9</v>
      </c>
      <c r="D2" s="24">
        <v>3</v>
      </c>
      <c r="E2" s="24">
        <v>2</v>
      </c>
      <c r="F2" s="24">
        <v>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H2"/>
  <sheetViews>
    <sheetView workbookViewId="0"/>
  </sheetViews>
  <sheetFormatPr baseColWidth="10" defaultColWidth="14.453125" defaultRowHeight="15.75" customHeight="1"/>
  <cols>
    <col min="2" max="2" width="9.81640625" customWidth="1"/>
    <col min="3" max="3" width="8.453125" customWidth="1"/>
    <col min="4" max="4" width="10.08984375" customWidth="1"/>
    <col min="5" max="5" width="11.7265625" customWidth="1"/>
    <col min="6" max="6" width="8.26953125" customWidth="1"/>
  </cols>
  <sheetData>
    <row r="1" spans="1:8" ht="15.75" customHeight="1">
      <c r="A1" s="24" t="s">
        <v>30</v>
      </c>
      <c r="B1" s="24" t="s">
        <v>31</v>
      </c>
      <c r="C1" s="24" t="s">
        <v>32</v>
      </c>
      <c r="D1" s="24" t="s">
        <v>33</v>
      </c>
      <c r="E1" s="24" t="s">
        <v>34</v>
      </c>
      <c r="F1" s="24" t="s">
        <v>21</v>
      </c>
      <c r="H1" s="15"/>
    </row>
    <row r="2" spans="1:8" ht="15.75" customHeight="1">
      <c r="A2" s="24" t="s">
        <v>2</v>
      </c>
      <c r="B2" s="24">
        <v>7</v>
      </c>
      <c r="C2" s="24">
        <v>9</v>
      </c>
      <c r="D2" s="24">
        <v>3</v>
      </c>
      <c r="E2" s="24">
        <v>2</v>
      </c>
      <c r="F2" s="24">
        <v>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17</vt:i4>
      </vt:variant>
    </vt:vector>
  </HeadingPairs>
  <TitlesOfParts>
    <vt:vector size="17" baseType="lpstr">
      <vt:lpstr>Oppgave 2.1</vt:lpstr>
      <vt:lpstr>Oppgave 2.2</vt:lpstr>
      <vt:lpstr>Oppgave 2.4</vt:lpstr>
      <vt:lpstr>Oppgave 2.6</vt:lpstr>
      <vt:lpstr>Oppgave 2.7</vt:lpstr>
      <vt:lpstr>Oppgave 2.8 a)</vt:lpstr>
      <vt:lpstr>Oppgave 2.8 b)</vt:lpstr>
      <vt:lpstr>Oppgave 2.9 a)</vt:lpstr>
      <vt:lpstr>Oppgave 2.9 b)</vt:lpstr>
      <vt:lpstr>Oppgave 2.10</vt:lpstr>
      <vt:lpstr>Oppgave 2.11 a)</vt:lpstr>
      <vt:lpstr>Oppgave 2.11 b)</vt:lpstr>
      <vt:lpstr>Oppgave 2.12 a)</vt:lpstr>
      <vt:lpstr>Oppgave 2.12 b)</vt:lpstr>
      <vt:lpstr>Oppgave 2.13 a)</vt:lpstr>
      <vt:lpstr>Oppgave 2.13 b)</vt:lpstr>
      <vt:lpstr>Oppgave 2.14 b)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Bjarne Skurdal</cp:lastModifiedBy>
  <dcterms:modified xsi:type="dcterms:W3CDTF">2019-05-09T06:58:24Z</dcterms:modified>
</cp:coreProperties>
</file>