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0EE329CB-F3ED-4DF2-9DA2-A6EA51BB876D}" xr6:coauthVersionLast="36" xr6:coauthVersionMax="36" xr10:uidLastSave="{00000000-0000-0000-0000-000000000000}"/>
  <bookViews>
    <workbookView xWindow="0" yWindow="0" windowWidth="19200" windowHeight="6930" firstSheet="10" activeTab="12" xr2:uid="{00000000-000D-0000-FFFF-FFFF00000000}"/>
  </bookViews>
  <sheets>
    <sheet name="Oppgave 2.1" sheetId="1" r:id="rId1"/>
    <sheet name="Oppgave 2.2" sheetId="2" r:id="rId2"/>
    <sheet name="Oppgave 2.4" sheetId="3" r:id="rId3"/>
    <sheet name="Oppgave 2.6" sheetId="4" r:id="rId4"/>
    <sheet name="Oppgave 2.7" sheetId="5" r:id="rId5"/>
    <sheet name="Oppgave 2.8 a)" sheetId="6" r:id="rId6"/>
    <sheet name="Oppgave 2.8 b)" sheetId="7" r:id="rId7"/>
    <sheet name="Oppgave 2.9 a)" sheetId="8" r:id="rId8"/>
    <sheet name="Oppgave 2.9 b)" sheetId="9" r:id="rId9"/>
    <sheet name="Oppgave 2.10" sheetId="10" r:id="rId10"/>
    <sheet name="Oppgave 2.11 a)" sheetId="11" r:id="rId11"/>
    <sheet name="Oppgave 2.11 b)" sheetId="12" r:id="rId12"/>
    <sheet name="Oppgave 2.12 a)" sheetId="13" r:id="rId13"/>
    <sheet name="Oppgave 2.12 b)" sheetId="14" r:id="rId14"/>
    <sheet name="Oppgave 2.13 a)" sheetId="15" r:id="rId15"/>
    <sheet name="Oppgave 2.13 b)" sheetId="16" r:id="rId16"/>
    <sheet name="Oppgave 2.14 b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4" l="1"/>
  <c r="D1" i="14" s="1"/>
  <c r="E1" i="14" s="1"/>
  <c r="F1" i="14" s="1"/>
  <c r="G1" i="14" s="1"/>
  <c r="H1" i="14" s="1"/>
  <c r="I1" i="14" s="1"/>
  <c r="J1" i="14" s="1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E1" i="13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D1" i="13"/>
  <c r="C1" i="13"/>
  <c r="I7" i="5"/>
  <c r="H7" i="5"/>
  <c r="G7" i="5"/>
  <c r="C7" i="5"/>
  <c r="B7" i="5"/>
  <c r="I6" i="5"/>
  <c r="H6" i="5"/>
  <c r="D6" i="5"/>
  <c r="C6" i="5"/>
  <c r="I5" i="5"/>
  <c r="H5" i="5"/>
  <c r="D5" i="5"/>
  <c r="C5" i="5"/>
  <c r="I4" i="5"/>
  <c r="H4" i="5"/>
  <c r="D4" i="5"/>
  <c r="C4" i="5"/>
  <c r="I3" i="5"/>
  <c r="H3" i="5"/>
  <c r="D3" i="5"/>
  <c r="C3" i="5"/>
  <c r="I2" i="5"/>
  <c r="H2" i="5"/>
  <c r="D2" i="5"/>
  <c r="D7" i="5" s="1"/>
  <c r="C2" i="5"/>
  <c r="B6" i="4"/>
  <c r="D4" i="4" s="1"/>
  <c r="C5" i="4"/>
  <c r="C4" i="4"/>
  <c r="C3" i="4"/>
  <c r="C2" i="4"/>
  <c r="C6" i="4" s="1"/>
  <c r="B7" i="3"/>
  <c r="C6" i="3"/>
  <c r="C5" i="3"/>
  <c r="C4" i="3"/>
  <c r="C3" i="3"/>
  <c r="D2" i="3"/>
  <c r="D3" i="3" s="1"/>
  <c r="D4" i="3" s="1"/>
  <c r="D5" i="3" s="1"/>
  <c r="D6" i="3" s="1"/>
  <c r="C2" i="3"/>
  <c r="C7" i="3" s="1"/>
  <c r="B6" i="2"/>
  <c r="C6" i="2" s="1"/>
  <c r="D6" i="2" s="1"/>
  <c r="C5" i="2"/>
  <c r="D5" i="2" s="1"/>
  <c r="D4" i="2"/>
  <c r="C4" i="2"/>
  <c r="E3" i="2"/>
  <c r="E4" i="2" s="1"/>
  <c r="C3" i="2"/>
  <c r="D3" i="2" s="1"/>
  <c r="F2" i="2"/>
  <c r="G2" i="2" s="1"/>
  <c r="E2" i="2"/>
  <c r="C2" i="2"/>
  <c r="D2" i="2" s="1"/>
  <c r="B8" i="1"/>
  <c r="D7" i="1" s="1"/>
  <c r="D6" i="1"/>
  <c r="D4" i="1"/>
  <c r="D3" i="1"/>
  <c r="D2" i="1"/>
  <c r="C2" i="1"/>
  <c r="C3" i="1" s="1"/>
  <c r="C4" i="1" s="1"/>
  <c r="C5" i="1" s="1"/>
  <c r="C6" i="1" s="1"/>
  <c r="C7" i="1" s="1"/>
  <c r="E5" i="2" l="1"/>
  <c r="F5" i="2" s="1"/>
  <c r="G5" i="2" s="1"/>
  <c r="F4" i="2"/>
  <c r="G4" i="2" s="1"/>
  <c r="D3" i="4"/>
  <c r="D5" i="4"/>
  <c r="F3" i="2"/>
  <c r="G3" i="2" s="1"/>
  <c r="D2" i="4"/>
  <c r="D5" i="1"/>
  <c r="D8" i="1" s="1"/>
  <c r="D6" i="4" l="1"/>
</calcChain>
</file>

<file path=xl/sharedStrings.xml><?xml version="1.0" encoding="utf-8"?>
<sst xmlns="http://schemas.openxmlformats.org/spreadsheetml/2006/main" count="91" uniqueCount="48">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</sst>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4"/>
      <name val="Arial"/>
    </font>
    <font>
      <sz val="14"/>
      <name val="Source Serif Pro"/>
    </font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444444"/>
      <name val="Arial"/>
    </font>
    <font>
      <sz val="12"/>
      <name val="Arial"/>
    </font>
    <font>
      <sz val="12"/>
      <color rgb="FF000000"/>
      <name val="Arial"/>
    </font>
    <font>
      <sz val="14"/>
      <color rgb="FF44444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hummere i fangstene til Olav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2.4'!$B$1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2.4'!$A$2:$A$6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2.4'!$B$2:$B$6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43A-966F-DC6AEBAF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hummere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521107600"/>
        <c:crosses val="autoZero"/>
        <c:auto val="1"/>
        <c:lblAlgn val="ctr"/>
        <c:lblOffset val="100"/>
        <c:noMultiLvlLbl val="1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44687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b)'!$A$2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b)'!$B$1:$L$1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b)'!$B$2:$L$2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830-AD2A-A0AFC686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708442160"/>
        <c:crosses val="autoZero"/>
        <c:auto val="1"/>
        <c:lblAlgn val="ctr"/>
        <c:lblOffset val="100"/>
        <c:noMultiLvlLbl val="1"/>
      </c:catAx>
      <c:valAx>
        <c:axId val="708442160"/>
        <c:scaling>
          <c:orientation val="minMax"/>
          <c:max val="46"/>
          <c:min val="3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640458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felte elger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2.12 a)'!$A$2</c:f>
              <c:strCache>
                <c:ptCount val="1"/>
                <c:pt idx="0">
                  <c:v>Antall felte elger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a)'!$B$1:$W$1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a)'!$B$2:$W$2</c:f>
              <c:numCache>
                <c:formatCode>General</c:formatCode>
                <c:ptCount val="22"/>
                <c:pt idx="0">
                  <c:v>25511</c:v>
                </c:pt>
                <c:pt idx="1">
                  <c:v>25199</c:v>
                </c:pt>
                <c:pt idx="2">
                  <c:v>24972</c:v>
                </c:pt>
                <c:pt idx="3">
                  <c:v>26127</c:v>
                </c:pt>
                <c:pt idx="4">
                  <c:v>28841</c:v>
                </c:pt>
                <c:pt idx="5">
                  <c:v>32053</c:v>
                </c:pt>
                <c:pt idx="6">
                  <c:v>35145</c:v>
                </c:pt>
                <c:pt idx="7">
                  <c:v>38980</c:v>
                </c:pt>
                <c:pt idx="8">
                  <c:v>37401</c:v>
                </c:pt>
                <c:pt idx="9">
                  <c:v>33955</c:v>
                </c:pt>
                <c:pt idx="10">
                  <c:v>34141</c:v>
                </c:pt>
                <c:pt idx="11">
                  <c:v>36059</c:v>
                </c:pt>
                <c:pt idx="12">
                  <c:v>37957</c:v>
                </c:pt>
                <c:pt idx="13">
                  <c:v>39423</c:v>
                </c:pt>
                <c:pt idx="14">
                  <c:v>38000</c:v>
                </c:pt>
                <c:pt idx="15">
                  <c:v>37300</c:v>
                </c:pt>
                <c:pt idx="16">
                  <c:v>37892</c:v>
                </c:pt>
                <c:pt idx="17">
                  <c:v>38564</c:v>
                </c:pt>
                <c:pt idx="18">
                  <c:v>36770</c:v>
                </c:pt>
                <c:pt idx="19">
                  <c:v>36026</c:v>
                </c:pt>
                <c:pt idx="20">
                  <c:v>34978</c:v>
                </c:pt>
                <c:pt idx="21">
                  <c:v>35657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2-496B-BFB9-E29F35B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031200"/>
        <c:crosses val="autoZero"/>
        <c:auto val="1"/>
        <c:lblAlgn val="ctr"/>
        <c:lblOffset val="100"/>
        <c:noMultiLvlLbl val="1"/>
      </c:catAx>
      <c:valAx>
        <c:axId val="3370312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207810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Felte elger etter alder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'Oppgave 2.12 b)'!$A$2</c:f>
              <c:strCache>
                <c:ptCount val="1"/>
                <c:pt idx="0">
                  <c:v>Kalv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b)'!$B$2:$W$2</c:f>
              <c:numCache>
                <c:formatCode>General</c:formatCode>
                <c:ptCount val="22"/>
                <c:pt idx="0">
                  <c:v>7650</c:v>
                </c:pt>
                <c:pt idx="1">
                  <c:v>7699</c:v>
                </c:pt>
                <c:pt idx="2">
                  <c:v>7435</c:v>
                </c:pt>
                <c:pt idx="3">
                  <c:v>7636</c:v>
                </c:pt>
                <c:pt idx="4">
                  <c:v>8630</c:v>
                </c:pt>
                <c:pt idx="5">
                  <c:v>9450</c:v>
                </c:pt>
                <c:pt idx="6">
                  <c:v>10075</c:v>
                </c:pt>
                <c:pt idx="7">
                  <c:v>11049</c:v>
                </c:pt>
                <c:pt idx="8">
                  <c:v>11520</c:v>
                </c:pt>
                <c:pt idx="9">
                  <c:v>10587</c:v>
                </c:pt>
                <c:pt idx="10">
                  <c:v>10774</c:v>
                </c:pt>
                <c:pt idx="11">
                  <c:v>11890</c:v>
                </c:pt>
                <c:pt idx="12">
                  <c:v>12475</c:v>
                </c:pt>
                <c:pt idx="13">
                  <c:v>12759</c:v>
                </c:pt>
                <c:pt idx="14">
                  <c:v>12591</c:v>
                </c:pt>
                <c:pt idx="15">
                  <c:v>12522</c:v>
                </c:pt>
                <c:pt idx="16">
                  <c:v>12626</c:v>
                </c:pt>
                <c:pt idx="17">
                  <c:v>12694</c:v>
                </c:pt>
                <c:pt idx="18">
                  <c:v>12023</c:v>
                </c:pt>
                <c:pt idx="19">
                  <c:v>12075</c:v>
                </c:pt>
                <c:pt idx="20">
                  <c:v>11124</c:v>
                </c:pt>
                <c:pt idx="2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AF5-9A67-86A8C6B011C9}"/>
            </c:ext>
          </c:extLst>
        </c:ser>
        <c:ser>
          <c:idx val="1"/>
          <c:order val="1"/>
          <c:tx>
            <c:strRef>
              <c:f>'Oppgave 2.12 b)'!$A$3</c:f>
              <c:strCache>
                <c:ptCount val="1"/>
                <c:pt idx="0">
                  <c:v>1 1/2 år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b)'!$B$3:$W$3</c:f>
              <c:numCache>
                <c:formatCode>General</c:formatCode>
                <c:ptCount val="22"/>
                <c:pt idx="0">
                  <c:v>6104</c:v>
                </c:pt>
                <c:pt idx="1">
                  <c:v>5999</c:v>
                </c:pt>
                <c:pt idx="2">
                  <c:v>6659</c:v>
                </c:pt>
                <c:pt idx="3">
                  <c:v>6870</c:v>
                </c:pt>
                <c:pt idx="4">
                  <c:v>7731</c:v>
                </c:pt>
                <c:pt idx="5">
                  <c:v>9693</c:v>
                </c:pt>
                <c:pt idx="6">
                  <c:v>11352</c:v>
                </c:pt>
                <c:pt idx="7">
                  <c:v>12135</c:v>
                </c:pt>
                <c:pt idx="8">
                  <c:v>10664</c:v>
                </c:pt>
                <c:pt idx="9">
                  <c:v>10698</c:v>
                </c:pt>
                <c:pt idx="10">
                  <c:v>10279</c:v>
                </c:pt>
                <c:pt idx="11">
                  <c:v>10205</c:v>
                </c:pt>
                <c:pt idx="12">
                  <c:v>10962</c:v>
                </c:pt>
                <c:pt idx="13">
                  <c:v>11332</c:v>
                </c:pt>
                <c:pt idx="14">
                  <c:v>11065</c:v>
                </c:pt>
                <c:pt idx="15">
                  <c:v>10899</c:v>
                </c:pt>
                <c:pt idx="16">
                  <c:v>11422</c:v>
                </c:pt>
                <c:pt idx="17">
                  <c:v>11417</c:v>
                </c:pt>
                <c:pt idx="18">
                  <c:v>10921</c:v>
                </c:pt>
                <c:pt idx="19">
                  <c:v>10469</c:v>
                </c:pt>
                <c:pt idx="20">
                  <c:v>11008</c:v>
                </c:pt>
                <c:pt idx="21">
                  <c:v>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AF5-9A67-86A8C6B011C9}"/>
            </c:ext>
          </c:extLst>
        </c:ser>
        <c:ser>
          <c:idx val="2"/>
          <c:order val="2"/>
          <c:tx>
            <c:strRef>
              <c:f>'Oppgave 2.12 b)'!$A$4</c:f>
              <c:strCache>
                <c:ptCount val="1"/>
                <c:pt idx="0">
                  <c:v>Eldre</c:v>
                </c:pt>
              </c:strCache>
            </c:strRef>
          </c:tx>
          <c:spPr>
            <a:ln w="19050" cmpd="sng">
              <a:solidFill>
                <a:srgbClr val="38761D"/>
              </a:solidFill>
            </a:ln>
          </c:spPr>
          <c:marker>
            <c:symbol val="none"/>
          </c:marker>
          <c:cat>
            <c:numRef>
              <c:f>'Oppgave 2.12 b)'!$B$1:$W$1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b)'!$B$4:$W$4</c:f>
              <c:numCache>
                <c:formatCode>General</c:formatCode>
                <c:ptCount val="22"/>
                <c:pt idx="0">
                  <c:v>11757</c:v>
                </c:pt>
                <c:pt idx="1">
                  <c:v>11501</c:v>
                </c:pt>
                <c:pt idx="2">
                  <c:v>10878</c:v>
                </c:pt>
                <c:pt idx="3">
                  <c:v>11621</c:v>
                </c:pt>
                <c:pt idx="4">
                  <c:v>12480</c:v>
                </c:pt>
                <c:pt idx="5">
                  <c:v>12910</c:v>
                </c:pt>
                <c:pt idx="6">
                  <c:v>13718</c:v>
                </c:pt>
                <c:pt idx="7">
                  <c:v>15796</c:v>
                </c:pt>
                <c:pt idx="8">
                  <c:v>15217</c:v>
                </c:pt>
                <c:pt idx="9">
                  <c:v>12668</c:v>
                </c:pt>
                <c:pt idx="10">
                  <c:v>13088</c:v>
                </c:pt>
                <c:pt idx="11">
                  <c:v>13963</c:v>
                </c:pt>
                <c:pt idx="12">
                  <c:v>14519</c:v>
                </c:pt>
                <c:pt idx="13">
                  <c:v>15332</c:v>
                </c:pt>
                <c:pt idx="14">
                  <c:v>14344</c:v>
                </c:pt>
                <c:pt idx="15">
                  <c:v>13879</c:v>
                </c:pt>
                <c:pt idx="16">
                  <c:v>13844</c:v>
                </c:pt>
                <c:pt idx="17">
                  <c:v>14453</c:v>
                </c:pt>
                <c:pt idx="18">
                  <c:v>13826</c:v>
                </c:pt>
                <c:pt idx="19">
                  <c:v>13482</c:v>
                </c:pt>
                <c:pt idx="20">
                  <c:v>12846</c:v>
                </c:pt>
                <c:pt idx="21">
                  <c:v>13490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9-4AF5-9A67-86A8C6B0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71629980"/>
        <c:crosses val="autoZero"/>
        <c:auto val="1"/>
        <c:lblAlgn val="ctr"/>
        <c:lblOffset val="100"/>
        <c:noMultiLvlLbl val="1"/>
      </c:catAx>
      <c:valAx>
        <c:axId val="1771629980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51934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'Oppgave 2.13 a)'!$A$2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88-4227-87E8-BE4B8AA136E4}"/>
            </c:ext>
          </c:extLst>
        </c:ser>
        <c:ser>
          <c:idx val="1"/>
          <c:order val="1"/>
          <c:tx>
            <c:strRef>
              <c:f>'Oppgave 2.13 a)'!$A$3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88-4227-87E8-BE4B8AA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78870135"/>
        <c:crosses val="autoZero"/>
        <c:auto val="1"/>
        <c:lblAlgn val="ctr"/>
        <c:lblOffset val="100"/>
        <c:noMultiLvlLbl val="1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393075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Røykevanene blant jenter og gutter ved skolen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6486073569162"/>
          <c:y val="0.25644219000926771"/>
          <c:w val="0.59234708348023657"/>
          <c:h val="0.57397372498249044"/>
        </c:manualLayout>
      </c:layout>
      <c:barChart>
        <c:barDir val="col"/>
        <c:grouping val="percentStacked"/>
        <c:varyColors val="1"/>
        <c:ser>
          <c:idx val="0"/>
          <c:order val="0"/>
          <c:tx>
            <c:strRef>
              <c:f>'Oppgave 2.13 b)'!$A$2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7C5-4FC1-8185-19C2E4EE2442}"/>
            </c:ext>
          </c:extLst>
        </c:ser>
        <c:ser>
          <c:idx val="1"/>
          <c:order val="1"/>
          <c:tx>
            <c:strRef>
              <c:f>'Oppgave 2.13 b)'!$A$3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C5-4FC1-8185-19C2E4E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75186762"/>
        <c:crosses val="autoZero"/>
        <c:auto val="1"/>
        <c:lblAlgn val="ctr"/>
        <c:lblOffset val="100"/>
        <c:noMultiLvlLbl val="1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 i prosent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8552927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</a:defRPr>
            </a:pPr>
            <a:r>
              <a:rPr lang="nb-NO"/>
              <a:t>Kampene i runde 29 i Tippeligaen i 2009 sortert etter antall 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2.14 b)'!$A$3</c:f>
              <c:strCache>
                <c:ptCount val="1"/>
                <c:pt idx="0">
                  <c:v>Antall kamper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2.14 b)'!$B$2:$G$2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'Oppgave 2.14 b)'!$B$3:$G$3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36-42A3-BB64-5A0877BE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mål i kampene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455374110"/>
        <c:crosses val="autoZero"/>
        <c:auto val="1"/>
        <c:lblAlgn val="ctr"/>
        <c:lblOffset val="100"/>
        <c:noMultiLvlLbl val="1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kamper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953329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Næringsinnhold i 100 g pepperkaker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2.6'!$C$1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D94-4D95-B460-BFA99338B88A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D94-4D95-B460-BFA99338B88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D94-4D95-B460-BFA99338B88A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D94-4D95-B460-BFA99338B8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2.6'!$A$2:$A$5</c:f>
              <c:strCache>
                <c:ptCount val="4"/>
                <c:pt idx="0">
                  <c:v>Protein</c:v>
                </c:pt>
                <c:pt idx="1">
                  <c:v>Karbohydrater</c:v>
                </c:pt>
                <c:pt idx="2">
                  <c:v>Fett</c:v>
                </c:pt>
                <c:pt idx="3">
                  <c:v>Annet</c:v>
                </c:pt>
              </c:strCache>
            </c:strRef>
          </c:cat>
          <c:val>
            <c:numRef>
              <c:f>'Oppgave 2.6'!$C$2:$C$5</c:f>
              <c:numCache>
                <c:formatCode>General</c:formatCode>
                <c:ptCount val="4"/>
                <c:pt idx="0">
                  <c:v>5</c:v>
                </c:pt>
                <c:pt idx="1">
                  <c:v>75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94-4D95-B460-BFA99338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Månedsutgifter til en tilfeldig 17-åring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2.7'!$C$1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38F2-4F6E-B0EB-5692E39043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8F2-4F6E-B0EB-5692E39043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8F2-4F6E-B0EB-5692E39043A9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38F2-4F6E-B0EB-5692E39043A9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38F2-4F6E-B0EB-5692E3904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2.7'!$A$2:$A$6</c:f>
              <c:strCache>
                <c:ptCount val="5"/>
                <c:pt idx="0">
                  <c:v>Mat inkludert snop</c:v>
                </c:pt>
                <c:pt idx="1">
                  <c:v>Klær</c:v>
                </c:pt>
                <c:pt idx="2">
                  <c:v>Fornøyelse</c:v>
                </c:pt>
                <c:pt idx="3">
                  <c:v>Hygiene</c:v>
                </c:pt>
                <c:pt idx="4">
                  <c:v>Annet</c:v>
                </c:pt>
              </c:strCache>
            </c:strRef>
          </c:cat>
          <c:val>
            <c:numRef>
              <c:f>'Oppgave 2.7'!$C$2:$C$6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17.2</c:v>
                </c:pt>
                <c:pt idx="3">
                  <c:v>7.6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2-4F6E-B0EB-5692E39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2.8 a)'!$A$2</c:f>
              <c:strCache>
                <c:ptCount val="1"/>
                <c:pt idx="0">
                  <c:v>Antall elever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2.8 a)'!$B$1:$G$1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a)'!$B$2:$G$2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A1-46B5-9FD0-7D46C88C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Karakter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22345566"/>
        <c:crosses val="autoZero"/>
        <c:auto val="1"/>
        <c:lblAlgn val="ctr"/>
        <c:lblOffset val="100"/>
        <c:noMultiLvlLbl val="1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32203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36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2.8 b)'!$A$2</c:f>
              <c:strCache>
                <c:ptCount val="1"/>
                <c:pt idx="0">
                  <c:v>Antall elever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C7A9-4C42-B9CF-CC2E12416465}"/>
              </c:ext>
            </c:extLst>
          </c:dPt>
          <c:cat>
            <c:numRef>
              <c:f>'Oppgave 2.8 b)'!$B$1:$G$1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b)'!$B$2:$G$2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9-4C42-B9CF-CC2E1241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2.9 a)'!$A$2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2.9 a)'!$B$1:$F$1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a)'!$B$2:$F$2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EC7-415C-AFC3-455BCD39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Fritidsaktivitet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4852540"/>
        <c:crosses val="autoZero"/>
        <c:auto val="1"/>
        <c:lblAlgn val="ctr"/>
        <c:lblOffset val="100"/>
        <c:noMultiLvlLbl val="1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791207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2.9 b)'!$A$2</c:f>
              <c:strCache>
                <c:ptCount val="1"/>
                <c:pt idx="0">
                  <c:v>Frekvens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C18-473C-992C-8758332CC927}"/>
              </c:ext>
            </c:extLst>
          </c:dPt>
          <c:cat>
            <c:strRef>
              <c:f>'Oppgave 2.9 b)'!$B$1:$F$1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b)'!$B$2:$F$2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73C-992C-8758332C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'Oppgave 2.10'!$A$2</c:f>
              <c:strCache>
                <c:ptCount val="1"/>
                <c:pt idx="0">
                  <c:v>Antall trafikkdrepte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'Oppgave 2.10'!$B$1:$I$1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xVal>
          <c:yVal>
            <c:numRef>
              <c:f>'Oppgave 2.10'!$B$2:$I$2</c:f>
              <c:numCache>
                <c:formatCode>General</c:formatCode>
                <c:ptCount val="8"/>
                <c:pt idx="0">
                  <c:v>275</c:v>
                </c:pt>
                <c:pt idx="1">
                  <c:v>310</c:v>
                </c:pt>
                <c:pt idx="2">
                  <c:v>280</c:v>
                </c:pt>
                <c:pt idx="3">
                  <c:v>257</c:v>
                </c:pt>
                <c:pt idx="4">
                  <c:v>224</c:v>
                </c:pt>
                <c:pt idx="5">
                  <c:v>242</c:v>
                </c:pt>
                <c:pt idx="6">
                  <c:v>233</c:v>
                </c:pt>
                <c:pt idx="7">
                  <c:v>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7-4428-8E3C-20A04685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088880"/>
        <c:axId val="684089208"/>
      </c:scatterChart>
      <c:valAx>
        <c:axId val="68408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089208"/>
        <c:crosses val="autoZero"/>
        <c:crossBetween val="midCat"/>
      </c:valAx>
      <c:valAx>
        <c:axId val="68408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08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a)'!$A$2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a)'!$B$1:$L$1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a)'!$B$2:$L$2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8-4D48-A630-458550C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51384522"/>
        <c:crosses val="autoZero"/>
        <c:auto val="1"/>
        <c:lblAlgn val="ctr"/>
        <c:lblOffset val="100"/>
        <c:noMultiLvlLbl val="1"/>
      </c:catAx>
      <c:valAx>
        <c:axId val="155138452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6208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7</xdr:row>
      <xdr:rowOff>57150</xdr:rowOff>
    </xdr:from>
    <xdr:ext cx="6219825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85725</xdr:rowOff>
    </xdr:from>
    <xdr:ext cx="6610350" cy="353377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2</xdr:row>
      <xdr:rowOff>19050</xdr:rowOff>
    </xdr:from>
    <xdr:ext cx="7966075" cy="353377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4</xdr:row>
      <xdr:rowOff>28575</xdr:rowOff>
    </xdr:from>
    <xdr:ext cx="8915400" cy="3781425"/>
    <xdr:graphicFrame macro="">
      <xdr:nvGraphicFramePr>
        <xdr:cNvPr id="14" name="Chart 14" title="Diagram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9525</xdr:rowOff>
    </xdr:from>
    <xdr:ext cx="6257925" cy="353377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3</xdr:row>
      <xdr:rowOff>34925</xdr:rowOff>
    </xdr:from>
    <xdr:ext cx="6381750" cy="3533775"/>
    <xdr:graphicFrame macro="">
      <xdr:nvGraphicFramePr>
        <xdr:cNvPr id="13" name="Chart 13" title="Diagram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15875</xdr:rowOff>
    </xdr:from>
    <xdr:ext cx="6162675" cy="3533775"/>
    <xdr:graphicFrame macro="">
      <xdr:nvGraphicFramePr>
        <xdr:cNvPr id="15" name="Chart 15" title="Diagram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19050</xdr:rowOff>
    </xdr:from>
    <xdr:ext cx="6543675" cy="3876675"/>
    <xdr:graphicFrame macro="">
      <xdr:nvGraphicFramePr>
        <xdr:cNvPr id="2" name="Chart 2" title="Diagra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7</xdr:row>
      <xdr:rowOff>85725</xdr:rowOff>
    </xdr:from>
    <xdr:ext cx="6238875" cy="353377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3</xdr:row>
      <xdr:rowOff>104775</xdr:rowOff>
    </xdr:from>
    <xdr:ext cx="5381625" cy="30956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2</xdr:row>
      <xdr:rowOff>66675</xdr:rowOff>
    </xdr:from>
    <xdr:ext cx="5873749" cy="3736975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76200</xdr:rowOff>
    </xdr:from>
    <xdr:ext cx="6448425" cy="353377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6181725" cy="349567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269874</xdr:colOff>
      <xdr:row>2</xdr:row>
      <xdr:rowOff>88900</xdr:rowOff>
    </xdr:from>
    <xdr:to>
      <xdr:col>7</xdr:col>
      <xdr:colOff>558799</xdr:colOff>
      <xdr:row>18</xdr:row>
      <xdr:rowOff>6350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804F102-59A7-4DF0-87F1-F63FA809C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76200</xdr:rowOff>
    </xdr:from>
    <xdr:ext cx="6181725" cy="353377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workbookViewId="0"/>
  </sheetViews>
  <sheetFormatPr baseColWidth="10" defaultColWidth="14.453125" defaultRowHeight="15.75" customHeight="1"/>
  <cols>
    <col min="1" max="1" width="15.81640625" customWidth="1"/>
  </cols>
  <sheetData>
    <row r="1" spans="1:25" ht="35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7.5">
      <c r="A2" s="7">
        <v>1</v>
      </c>
      <c r="B2" s="2">
        <v>1</v>
      </c>
      <c r="C2" s="2">
        <f>B2</f>
        <v>1</v>
      </c>
      <c r="D2" s="8">
        <f t="shared" ref="D2:D7" si="0">B2/$B$8</f>
        <v>6.6666666666666666E-2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7.5">
      <c r="A3" s="7">
        <v>2</v>
      </c>
      <c r="B3" s="2">
        <v>5</v>
      </c>
      <c r="C3" s="4">
        <f t="shared" ref="C3:C7" si="1">C2+B3</f>
        <v>6</v>
      </c>
      <c r="D3" s="8">
        <f t="shared" si="0"/>
        <v>0.33333333333333331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7.5">
      <c r="A4" s="7">
        <v>3</v>
      </c>
      <c r="B4" s="2">
        <v>2</v>
      </c>
      <c r="C4" s="4">
        <f t="shared" si="1"/>
        <v>8</v>
      </c>
      <c r="D4" s="8">
        <f t="shared" si="0"/>
        <v>0.13333333333333333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7.5">
      <c r="A5" s="7">
        <v>4</v>
      </c>
      <c r="B5" s="2">
        <v>3</v>
      </c>
      <c r="C5" s="4">
        <f t="shared" si="1"/>
        <v>11</v>
      </c>
      <c r="D5" s="8">
        <f t="shared" si="0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7.5">
      <c r="A6" s="7">
        <v>5</v>
      </c>
      <c r="B6" s="2">
        <v>3</v>
      </c>
      <c r="C6" s="4">
        <f t="shared" si="1"/>
        <v>14</v>
      </c>
      <c r="D6" s="8">
        <f t="shared" si="0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7.5">
      <c r="A7" s="7">
        <v>6</v>
      </c>
      <c r="B7" s="2">
        <v>1</v>
      </c>
      <c r="C7" s="4">
        <f t="shared" si="1"/>
        <v>15</v>
      </c>
      <c r="D7" s="8">
        <f t="shared" si="0"/>
        <v>6.6666666666666666E-2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7.5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7.5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7.5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7.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7.5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7.5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7.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7.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7.5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7.5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7.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7.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7.5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7.5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7.5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7.5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7.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7.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"/>
  <sheetViews>
    <sheetView workbookViewId="0">
      <selection activeCell="J13" sqref="J13"/>
    </sheetView>
  </sheetViews>
  <sheetFormatPr baseColWidth="10" defaultColWidth="14.453125" defaultRowHeight="15.75" customHeight="1"/>
  <cols>
    <col min="1" max="1" width="20" customWidth="1"/>
    <col min="2" max="2" width="8.81640625" customWidth="1"/>
    <col min="3" max="3" width="7.81640625" customWidth="1"/>
    <col min="4" max="4" width="8.54296875" customWidth="1"/>
    <col min="5" max="5" width="8.08984375" customWidth="1"/>
    <col min="6" max="6" width="8.81640625" customWidth="1"/>
    <col min="7" max="7" width="8.08984375" customWidth="1"/>
    <col min="8" max="8" width="8.26953125" customWidth="1"/>
    <col min="9" max="9" width="9.453125" customWidth="1"/>
  </cols>
  <sheetData>
    <row r="1" spans="1:11">
      <c r="A1" s="25" t="s">
        <v>35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K1" s="15"/>
    </row>
    <row r="2" spans="1:11">
      <c r="A2" s="25" t="s">
        <v>36</v>
      </c>
      <c r="B2" s="25">
        <v>275</v>
      </c>
      <c r="C2" s="25">
        <v>310</v>
      </c>
      <c r="D2" s="25">
        <v>280</v>
      </c>
      <c r="E2" s="25">
        <v>257</v>
      </c>
      <c r="F2" s="25">
        <v>224</v>
      </c>
      <c r="G2" s="25">
        <v>242</v>
      </c>
      <c r="H2" s="25">
        <v>233</v>
      </c>
      <c r="I2" s="25">
        <v>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"/>
  <sheetViews>
    <sheetView workbookViewId="0">
      <selection activeCell="N10" sqref="N10"/>
    </sheetView>
  </sheetViews>
  <sheetFormatPr baseColWidth="10" defaultColWidth="14.453125" defaultRowHeight="15.75" customHeight="1"/>
  <cols>
    <col min="1" max="1" width="21.26953125" customWidth="1"/>
    <col min="2" max="2" width="9.453125" customWidth="1"/>
    <col min="3" max="3" width="8.26953125" customWidth="1"/>
    <col min="4" max="4" width="7.54296875" customWidth="1"/>
    <col min="5" max="6" width="7.453125" customWidth="1"/>
    <col min="7" max="7" width="7.26953125" customWidth="1"/>
    <col min="8" max="9" width="7.453125" customWidth="1"/>
    <col min="10" max="10" width="7" customWidth="1"/>
    <col min="11" max="11" width="6.81640625" customWidth="1"/>
    <col min="12" max="12" width="7.08984375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37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2" max="2" width="8.453125" customWidth="1"/>
    <col min="3" max="3" width="7.7265625" customWidth="1"/>
    <col min="4" max="4" width="8" customWidth="1"/>
    <col min="5" max="5" width="7.08984375" customWidth="1"/>
    <col min="6" max="6" width="7.54296875" customWidth="1"/>
    <col min="7" max="7" width="8.453125" customWidth="1"/>
    <col min="8" max="8" width="7.81640625" customWidth="1"/>
    <col min="9" max="9" width="7.453125" customWidth="1"/>
    <col min="10" max="10" width="8" customWidth="1"/>
    <col min="11" max="11" width="7.453125" customWidth="1"/>
    <col min="12" max="12" width="8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37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tabSelected="1" workbookViewId="0">
      <selection activeCell="K13" sqref="K13"/>
    </sheetView>
  </sheetViews>
  <sheetFormatPr baseColWidth="10" defaultColWidth="14.453125" defaultRowHeight="15.75" customHeight="1"/>
  <cols>
    <col min="1" max="1" width="23.08984375" customWidth="1"/>
    <col min="2" max="2" width="16.81640625" customWidth="1"/>
    <col min="3" max="3" width="8.7265625" customWidth="1"/>
    <col min="4" max="4" width="19.26953125" customWidth="1"/>
    <col min="5" max="23" width="8.7265625" customWidth="1"/>
  </cols>
  <sheetData>
    <row r="1" spans="1:26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>
      <c r="A2" s="28" t="s">
        <v>42</v>
      </c>
      <c r="B2" s="30">
        <v>25511</v>
      </c>
      <c r="C2" s="30">
        <v>25199</v>
      </c>
      <c r="D2" s="30">
        <v>24972</v>
      </c>
      <c r="E2" s="30">
        <v>26127</v>
      </c>
      <c r="F2" s="30">
        <v>28841</v>
      </c>
      <c r="G2" s="30">
        <v>32053</v>
      </c>
      <c r="H2" s="30">
        <v>35145</v>
      </c>
      <c r="I2" s="30">
        <v>38980</v>
      </c>
      <c r="J2" s="30">
        <v>37401</v>
      </c>
      <c r="K2" s="30">
        <v>33955</v>
      </c>
      <c r="L2" s="30">
        <v>34141</v>
      </c>
      <c r="M2" s="30">
        <v>36059</v>
      </c>
      <c r="N2" s="30">
        <v>37957</v>
      </c>
      <c r="O2" s="30">
        <v>39423</v>
      </c>
      <c r="P2" s="30">
        <v>38000</v>
      </c>
      <c r="Q2" s="30">
        <v>37300</v>
      </c>
      <c r="R2" s="30">
        <v>37892</v>
      </c>
      <c r="S2" s="30">
        <v>38564</v>
      </c>
      <c r="T2" s="30">
        <v>36770</v>
      </c>
      <c r="U2" s="30">
        <v>36026</v>
      </c>
      <c r="V2" s="30">
        <v>34978</v>
      </c>
      <c r="W2" s="30">
        <v>35657</v>
      </c>
      <c r="X2" s="29"/>
      <c r="Y2" s="29"/>
      <c r="Z2" s="29"/>
    </row>
    <row r="3" spans="1:26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4"/>
  <sheetViews>
    <sheetView workbookViewId="0">
      <selection activeCell="K15" sqref="K15"/>
    </sheetView>
  </sheetViews>
  <sheetFormatPr baseColWidth="10" defaultColWidth="14.453125" defaultRowHeight="15.75" customHeight="1"/>
  <sheetData>
    <row r="1" spans="1:26" ht="15.5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 ht="15.75" customHeight="1">
      <c r="A2" s="24" t="s">
        <v>43</v>
      </c>
      <c r="B2" s="24">
        <v>7650</v>
      </c>
      <c r="C2" s="24">
        <v>7699</v>
      </c>
      <c r="D2" s="24">
        <v>7435</v>
      </c>
      <c r="E2" s="24">
        <v>7636</v>
      </c>
      <c r="F2" s="24">
        <v>8630</v>
      </c>
      <c r="G2" s="24">
        <v>9450</v>
      </c>
      <c r="H2" s="24">
        <v>10075</v>
      </c>
      <c r="I2" s="24">
        <v>11049</v>
      </c>
      <c r="J2" s="24">
        <v>11520</v>
      </c>
      <c r="K2" s="24">
        <v>10587</v>
      </c>
      <c r="L2" s="24">
        <v>10774</v>
      </c>
      <c r="M2" s="24">
        <v>11890</v>
      </c>
      <c r="N2" s="24">
        <v>12475</v>
      </c>
      <c r="O2" s="24">
        <v>12759</v>
      </c>
      <c r="P2" s="24">
        <v>12591</v>
      </c>
      <c r="Q2" s="24">
        <v>12522</v>
      </c>
      <c r="R2" s="24">
        <v>12626</v>
      </c>
      <c r="S2" s="24">
        <v>12694</v>
      </c>
      <c r="T2" s="24">
        <v>12023</v>
      </c>
      <c r="U2" s="24">
        <v>12075</v>
      </c>
      <c r="V2" s="24">
        <v>11124</v>
      </c>
      <c r="W2" s="24">
        <v>11382</v>
      </c>
    </row>
    <row r="3" spans="1:26" ht="15.75" customHeight="1">
      <c r="A3" s="24" t="s">
        <v>44</v>
      </c>
      <c r="B3" s="24">
        <v>6104</v>
      </c>
      <c r="C3" s="24">
        <v>5999</v>
      </c>
      <c r="D3" s="24">
        <v>6659</v>
      </c>
      <c r="E3" s="24">
        <v>6870</v>
      </c>
      <c r="F3" s="24">
        <v>7731</v>
      </c>
      <c r="G3" s="24">
        <v>9693</v>
      </c>
      <c r="H3" s="24">
        <v>11352</v>
      </c>
      <c r="I3" s="24">
        <v>12135</v>
      </c>
      <c r="J3" s="24">
        <v>10664</v>
      </c>
      <c r="K3" s="24">
        <v>10698</v>
      </c>
      <c r="L3" s="24">
        <v>10279</v>
      </c>
      <c r="M3" s="24">
        <v>10205</v>
      </c>
      <c r="N3" s="24">
        <v>10962</v>
      </c>
      <c r="O3" s="24">
        <v>11332</v>
      </c>
      <c r="P3" s="24">
        <v>11065</v>
      </c>
      <c r="Q3" s="24">
        <v>10899</v>
      </c>
      <c r="R3" s="24">
        <v>11422</v>
      </c>
      <c r="S3" s="24">
        <v>11417</v>
      </c>
      <c r="T3" s="24">
        <v>10921</v>
      </c>
      <c r="U3" s="24">
        <v>10469</v>
      </c>
      <c r="V3" s="24">
        <v>11008</v>
      </c>
      <c r="W3" s="24">
        <v>10785</v>
      </c>
    </row>
    <row r="4" spans="1:26" ht="15.75" customHeight="1">
      <c r="A4" s="24" t="s">
        <v>45</v>
      </c>
      <c r="B4" s="24">
        <v>11757</v>
      </c>
      <c r="C4" s="24">
        <v>11501</v>
      </c>
      <c r="D4" s="24">
        <v>10878</v>
      </c>
      <c r="E4" s="24">
        <v>11621</v>
      </c>
      <c r="F4" s="24">
        <v>12480</v>
      </c>
      <c r="G4" s="24">
        <v>12910</v>
      </c>
      <c r="H4" s="24">
        <v>13718</v>
      </c>
      <c r="I4" s="24">
        <v>15796</v>
      </c>
      <c r="J4" s="24">
        <v>15217</v>
      </c>
      <c r="K4" s="24">
        <v>12668</v>
      </c>
      <c r="L4" s="24">
        <v>13088</v>
      </c>
      <c r="M4" s="24">
        <v>13963</v>
      </c>
      <c r="N4" s="24">
        <v>14519</v>
      </c>
      <c r="O4" s="24">
        <v>15332</v>
      </c>
      <c r="P4" s="24">
        <v>14344</v>
      </c>
      <c r="Q4" s="24">
        <v>13879</v>
      </c>
      <c r="R4" s="24">
        <v>13844</v>
      </c>
      <c r="S4" s="24">
        <v>14453</v>
      </c>
      <c r="T4" s="24">
        <v>13826</v>
      </c>
      <c r="U4" s="24">
        <v>13482</v>
      </c>
      <c r="V4" s="24">
        <v>12846</v>
      </c>
      <c r="W4" s="24">
        <v>13490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38</v>
      </c>
      <c r="C1" s="16" t="s">
        <v>39</v>
      </c>
      <c r="E1" s="15"/>
    </row>
    <row r="2" spans="1:5">
      <c r="A2" s="16" t="s">
        <v>40</v>
      </c>
      <c r="B2" s="16">
        <v>77</v>
      </c>
      <c r="C2" s="16">
        <v>85</v>
      </c>
    </row>
    <row r="3" spans="1:5">
      <c r="A3" s="16" t="s">
        <v>41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38</v>
      </c>
      <c r="C1" s="16" t="s">
        <v>39</v>
      </c>
      <c r="E1" s="15"/>
    </row>
    <row r="2" spans="1:5">
      <c r="A2" s="16" t="s">
        <v>40</v>
      </c>
      <c r="B2" s="16">
        <v>77</v>
      </c>
      <c r="C2" s="16">
        <v>85</v>
      </c>
    </row>
    <row r="3" spans="1:5">
      <c r="A3" s="16" t="s">
        <v>41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3"/>
  <sheetViews>
    <sheetView workbookViewId="0">
      <selection activeCell="L5" sqref="L5"/>
    </sheetView>
  </sheetViews>
  <sheetFormatPr baseColWidth="10" defaultColWidth="14.453125" defaultRowHeight="15.75" customHeight="1"/>
  <cols>
    <col min="1" max="1" width="18.08984375" customWidth="1"/>
    <col min="2" max="7" width="7.26953125" customWidth="1"/>
  </cols>
  <sheetData>
    <row r="1" spans="1:26" ht="17.5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32" t="s">
        <v>46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</row>
    <row r="3" spans="1:26" ht="15.75" customHeight="1">
      <c r="A3" s="32" t="s">
        <v>47</v>
      </c>
      <c r="B3" s="32">
        <v>0</v>
      </c>
      <c r="C3" s="32">
        <v>0</v>
      </c>
      <c r="D3" s="32">
        <v>1</v>
      </c>
      <c r="E3" s="32">
        <v>4</v>
      </c>
      <c r="F3" s="32">
        <v>2</v>
      </c>
      <c r="G3" s="3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3"/>
  <sheetViews>
    <sheetView workbookViewId="0">
      <selection activeCell="C21" sqref="C21"/>
    </sheetView>
  </sheetViews>
  <sheetFormatPr baseColWidth="10" defaultColWidth="14.453125" defaultRowHeight="15.75" customHeight="1"/>
  <sheetData>
    <row r="1" spans="1:26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 spans="1:26">
      <c r="A2" s="2" t="s">
        <v>8</v>
      </c>
      <c r="B2" s="2">
        <v>6</v>
      </c>
      <c r="C2" s="8">
        <f t="shared" ref="C2:C6" si="0">B2/$B$6</f>
        <v>0.2</v>
      </c>
      <c r="D2" s="9">
        <f t="shared" ref="D2:D6" si="1">C2</f>
        <v>0.2</v>
      </c>
      <c r="E2" s="4">
        <f>B2</f>
        <v>6</v>
      </c>
      <c r="F2" s="8">
        <f t="shared" ref="F2:F5" si="2">E2/$B$6</f>
        <v>0.2</v>
      </c>
      <c r="G2" s="9">
        <f t="shared" ref="G2:G5" si="3">F2</f>
        <v>0.2</v>
      </c>
      <c r="H2" s="5"/>
    </row>
    <row r="3" spans="1:26">
      <c r="A3" s="2" t="s">
        <v>9</v>
      </c>
      <c r="B3" s="2">
        <v>11</v>
      </c>
      <c r="C3" s="8">
        <f t="shared" si="0"/>
        <v>0.36666666666666664</v>
      </c>
      <c r="D3" s="9">
        <f t="shared" si="1"/>
        <v>0.36666666666666664</v>
      </c>
      <c r="E3" s="4">
        <f t="shared" ref="E3:E5" si="4">E2+B3</f>
        <v>17</v>
      </c>
      <c r="F3" s="8">
        <f t="shared" si="2"/>
        <v>0.56666666666666665</v>
      </c>
      <c r="G3" s="9">
        <f t="shared" si="3"/>
        <v>0.56666666666666665</v>
      </c>
      <c r="H3" s="5"/>
    </row>
    <row r="4" spans="1:26">
      <c r="A4" s="2" t="s">
        <v>10</v>
      </c>
      <c r="B4" s="2">
        <v>8</v>
      </c>
      <c r="C4" s="8">
        <f t="shared" si="0"/>
        <v>0.26666666666666666</v>
      </c>
      <c r="D4" s="9">
        <f t="shared" si="1"/>
        <v>0.26666666666666666</v>
      </c>
      <c r="E4" s="4">
        <f t="shared" si="4"/>
        <v>25</v>
      </c>
      <c r="F4" s="8">
        <f t="shared" si="2"/>
        <v>0.83333333333333337</v>
      </c>
      <c r="G4" s="9">
        <f t="shared" si="3"/>
        <v>0.83333333333333337</v>
      </c>
      <c r="H4" s="5"/>
    </row>
    <row r="5" spans="1:26">
      <c r="A5" s="2" t="s">
        <v>11</v>
      </c>
      <c r="B5" s="2">
        <v>5</v>
      </c>
      <c r="C5" s="8">
        <f t="shared" si="0"/>
        <v>0.16666666666666666</v>
      </c>
      <c r="D5" s="9">
        <f t="shared" si="1"/>
        <v>0.16666666666666666</v>
      </c>
      <c r="E5" s="4">
        <f t="shared" si="4"/>
        <v>30</v>
      </c>
      <c r="F5" s="8">
        <f t="shared" si="2"/>
        <v>1</v>
      </c>
      <c r="G5" s="9">
        <f t="shared" si="3"/>
        <v>1</v>
      </c>
      <c r="H5" s="5"/>
    </row>
    <row r="6" spans="1:26">
      <c r="A6" s="11" t="s">
        <v>12</v>
      </c>
      <c r="B6" s="11">
        <f>SUM(B2:B5)</f>
        <v>30</v>
      </c>
      <c r="C6" s="13">
        <f t="shared" si="0"/>
        <v>1</v>
      </c>
      <c r="D6" s="14">
        <f t="shared" si="1"/>
        <v>1</v>
      </c>
      <c r="E6" s="12"/>
      <c r="F6" s="12"/>
      <c r="G6" s="12"/>
      <c r="H6" s="5"/>
    </row>
    <row r="7" spans="1:26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"/>
      <c r="B14" s="8"/>
      <c r="C14" s="8"/>
      <c r="D14" s="8"/>
      <c r="E14" s="8"/>
      <c r="F14" s="8"/>
      <c r="G14" s="8"/>
      <c r="H14" s="5"/>
    </row>
    <row r="15" spans="1:26">
      <c r="A15" s="5"/>
      <c r="B15" s="5"/>
      <c r="C15" s="5"/>
      <c r="D15" s="5"/>
      <c r="E15" s="5"/>
      <c r="F15" s="5"/>
      <c r="G15" s="5"/>
      <c r="H15" s="5"/>
    </row>
    <row r="16" spans="1:26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7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14" customWidth="1"/>
    <col min="3" max="3" width="22.08984375" customWidth="1"/>
    <col min="4" max="4" width="24.26953125" customWidth="1"/>
  </cols>
  <sheetData>
    <row r="1" spans="1:9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 spans="1:9">
      <c r="A2" s="17">
        <v>0</v>
      </c>
      <c r="B2" s="17">
        <v>2</v>
      </c>
      <c r="C2" s="18">
        <f t="shared" ref="C2:C6" si="0">B2/B$7</f>
        <v>0.13333333333333333</v>
      </c>
      <c r="D2" s="18">
        <f>B2</f>
        <v>2</v>
      </c>
      <c r="F2" s="17"/>
      <c r="G2" s="17"/>
      <c r="H2" s="18"/>
      <c r="I2" s="18"/>
    </row>
    <row r="3" spans="1:9">
      <c r="A3" s="17">
        <v>1</v>
      </c>
      <c r="B3" s="17">
        <v>5</v>
      </c>
      <c r="C3" s="18">
        <f t="shared" si="0"/>
        <v>0.33333333333333331</v>
      </c>
      <c r="D3" s="18">
        <f t="shared" ref="D3:D6" si="1">B3+D2</f>
        <v>7</v>
      </c>
      <c r="F3" s="17"/>
      <c r="G3" s="17"/>
      <c r="H3" s="18"/>
      <c r="I3" s="18"/>
    </row>
    <row r="4" spans="1:9">
      <c r="A4" s="17">
        <v>2</v>
      </c>
      <c r="B4" s="17">
        <v>4</v>
      </c>
      <c r="C4" s="18">
        <f t="shared" si="0"/>
        <v>0.26666666666666666</v>
      </c>
      <c r="D4" s="18">
        <f t="shared" si="1"/>
        <v>11</v>
      </c>
      <c r="F4" s="17"/>
      <c r="G4" s="17"/>
      <c r="H4" s="18"/>
      <c r="I4" s="18"/>
    </row>
    <row r="5" spans="1:9">
      <c r="A5" s="17">
        <v>3</v>
      </c>
      <c r="B5" s="17">
        <v>3</v>
      </c>
      <c r="C5" s="18">
        <f t="shared" si="0"/>
        <v>0.2</v>
      </c>
      <c r="D5" s="18">
        <f t="shared" si="1"/>
        <v>14</v>
      </c>
      <c r="F5" s="17"/>
      <c r="G5" s="17"/>
      <c r="H5" s="18"/>
      <c r="I5" s="18"/>
    </row>
    <row r="6" spans="1:9">
      <c r="A6" s="17">
        <v>4</v>
      </c>
      <c r="B6" s="17">
        <v>1</v>
      </c>
      <c r="C6" s="18">
        <f t="shared" si="0"/>
        <v>6.6666666666666666E-2</v>
      </c>
      <c r="D6" s="18">
        <f t="shared" si="1"/>
        <v>15</v>
      </c>
      <c r="F6" s="17"/>
      <c r="G6" s="17"/>
      <c r="H6" s="18"/>
      <c r="I6" s="18"/>
    </row>
    <row r="7" spans="1:9">
      <c r="A7" s="19" t="s">
        <v>12</v>
      </c>
      <c r="B7" s="18">
        <f t="shared" ref="B7:C7" si="2">SUM(B2:B6)</f>
        <v>15</v>
      </c>
      <c r="C7" s="18">
        <f t="shared" si="2"/>
        <v>1</v>
      </c>
      <c r="D7" s="18"/>
      <c r="F7" s="19"/>
      <c r="G7" s="18"/>
      <c r="H7" s="18"/>
      <c r="I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6"/>
  <sheetViews>
    <sheetView workbookViewId="0"/>
  </sheetViews>
  <sheetFormatPr baseColWidth="10" defaultColWidth="14.453125" defaultRowHeight="15.75" customHeight="1"/>
  <cols>
    <col min="1" max="1" width="28.81640625" customWidth="1"/>
  </cols>
  <sheetData>
    <row r="1" spans="1:9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 spans="1:9">
      <c r="A2" s="19" t="s">
        <v>18</v>
      </c>
      <c r="B2" s="17">
        <v>5</v>
      </c>
      <c r="C2" s="17">
        <f t="shared" ref="C2:C5" si="0">B2</f>
        <v>5</v>
      </c>
      <c r="D2" s="17">
        <f t="shared" ref="D2:D5" si="1">B2/B$6*360</f>
        <v>18</v>
      </c>
      <c r="F2" s="19"/>
      <c r="G2" s="17"/>
      <c r="H2" s="17"/>
      <c r="I2" s="17"/>
    </row>
    <row r="3" spans="1:9">
      <c r="A3" s="19" t="s">
        <v>19</v>
      </c>
      <c r="B3" s="17">
        <v>75</v>
      </c>
      <c r="C3" s="17">
        <f t="shared" si="0"/>
        <v>75</v>
      </c>
      <c r="D3" s="17">
        <f t="shared" si="1"/>
        <v>270</v>
      </c>
      <c r="F3" s="19"/>
      <c r="G3" s="17"/>
      <c r="H3" s="17"/>
      <c r="I3" s="17"/>
    </row>
    <row r="4" spans="1:9">
      <c r="A4" s="19" t="s">
        <v>20</v>
      </c>
      <c r="B4" s="17">
        <v>16</v>
      </c>
      <c r="C4" s="17">
        <f t="shared" si="0"/>
        <v>16</v>
      </c>
      <c r="D4" s="17">
        <f t="shared" si="1"/>
        <v>57.6</v>
      </c>
      <c r="F4" s="19"/>
      <c r="G4" s="17"/>
      <c r="H4" s="17"/>
      <c r="I4" s="17"/>
    </row>
    <row r="5" spans="1:9">
      <c r="A5" s="19" t="s">
        <v>21</v>
      </c>
      <c r="B5" s="17">
        <v>4</v>
      </c>
      <c r="C5" s="17">
        <f t="shared" si="0"/>
        <v>4</v>
      </c>
      <c r="D5" s="17">
        <f t="shared" si="1"/>
        <v>14.4</v>
      </c>
      <c r="F5" s="19"/>
      <c r="G5" s="17"/>
      <c r="H5" s="17"/>
      <c r="I5" s="17"/>
    </row>
    <row r="6" spans="1:9">
      <c r="A6" s="16" t="s">
        <v>12</v>
      </c>
      <c r="B6" s="17">
        <f t="shared" ref="B6:D6" si="2">SUM(B2:B5)</f>
        <v>100</v>
      </c>
      <c r="C6" s="17">
        <f t="shared" si="2"/>
        <v>100</v>
      </c>
      <c r="D6" s="17">
        <f t="shared" si="2"/>
        <v>360</v>
      </c>
      <c r="F6" s="16"/>
      <c r="G6" s="17"/>
      <c r="H6" s="17"/>
      <c r="I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9"/>
  <sheetViews>
    <sheetView workbookViewId="0"/>
  </sheetViews>
  <sheetFormatPr baseColWidth="10" defaultColWidth="14.453125" defaultRowHeight="15.75" customHeight="1"/>
  <cols>
    <col min="1" max="1" width="24.08984375" customWidth="1"/>
  </cols>
  <sheetData>
    <row r="1" spans="1:9" ht="62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 spans="1:9" ht="15.75" customHeight="1">
      <c r="A2" s="22" t="s">
        <v>24</v>
      </c>
      <c r="B2" s="23">
        <v>550</v>
      </c>
      <c r="C2" s="23">
        <f t="shared" ref="C2:C6" si="0">B2/B$7*100</f>
        <v>22</v>
      </c>
      <c r="D2" s="23">
        <f t="shared" ref="D2:D6" si="1">B2/B$7*360</f>
        <v>79.2</v>
      </c>
      <c r="F2" s="22" t="s">
        <v>24</v>
      </c>
      <c r="G2" s="23">
        <v>550</v>
      </c>
      <c r="H2" s="23" t="e">
        <f t="shared" ref="H2:I2" ca="1" si="2">visFormel(C2)</f>
        <v>#NAME?</v>
      </c>
      <c r="I2" s="23" t="e">
        <f t="shared" ca="1" si="2"/>
        <v>#NAME?</v>
      </c>
    </row>
    <row r="3" spans="1:9" ht="15.75" customHeight="1">
      <c r="A3" s="22" t="s">
        <v>25</v>
      </c>
      <c r="B3" s="23">
        <v>825</v>
      </c>
      <c r="C3" s="23">
        <f t="shared" si="0"/>
        <v>33</v>
      </c>
      <c r="D3" s="23">
        <f t="shared" si="1"/>
        <v>118.80000000000001</v>
      </c>
      <c r="F3" s="22" t="s">
        <v>25</v>
      </c>
      <c r="G3" s="23">
        <v>825</v>
      </c>
      <c r="H3" s="23" t="e">
        <f t="shared" ref="H3:I3" ca="1" si="3">visFormel(C3)</f>
        <v>#NAME?</v>
      </c>
      <c r="I3" s="23" t="e">
        <f t="shared" ca="1" si="3"/>
        <v>#NAME?</v>
      </c>
    </row>
    <row r="4" spans="1:9" ht="15.75" customHeight="1">
      <c r="A4" s="22" t="s">
        <v>26</v>
      </c>
      <c r="B4" s="23">
        <v>430</v>
      </c>
      <c r="C4" s="23">
        <f t="shared" si="0"/>
        <v>17.2</v>
      </c>
      <c r="D4" s="23">
        <f t="shared" si="1"/>
        <v>61.919999999999995</v>
      </c>
      <c r="F4" s="22" t="s">
        <v>26</v>
      </c>
      <c r="G4" s="23">
        <v>430</v>
      </c>
      <c r="H4" s="23" t="e">
        <f t="shared" ref="H4:I4" ca="1" si="4">visFormel(C4)</f>
        <v>#NAME?</v>
      </c>
      <c r="I4" s="23" t="e">
        <f t="shared" ca="1" si="4"/>
        <v>#NAME?</v>
      </c>
    </row>
    <row r="5" spans="1:9" ht="15.75" customHeight="1">
      <c r="A5" s="22" t="s">
        <v>27</v>
      </c>
      <c r="B5" s="23">
        <v>190</v>
      </c>
      <c r="C5" s="23">
        <f t="shared" si="0"/>
        <v>7.6</v>
      </c>
      <c r="D5" s="23">
        <f t="shared" si="1"/>
        <v>27.36</v>
      </c>
      <c r="F5" s="22" t="s">
        <v>27</v>
      </c>
      <c r="G5" s="23">
        <v>190</v>
      </c>
      <c r="H5" s="23" t="e">
        <f t="shared" ref="H5:I5" ca="1" si="5">visFormel(C5)</f>
        <v>#NAME?</v>
      </c>
      <c r="I5" s="23" t="e">
        <f t="shared" ca="1" si="5"/>
        <v>#NAME?</v>
      </c>
    </row>
    <row r="6" spans="1:9" ht="15.75" customHeight="1">
      <c r="A6" s="22" t="s">
        <v>21</v>
      </c>
      <c r="B6" s="23">
        <v>505</v>
      </c>
      <c r="C6" s="23">
        <f t="shared" si="0"/>
        <v>20.200000000000003</v>
      </c>
      <c r="D6" s="23">
        <f t="shared" si="1"/>
        <v>72.72</v>
      </c>
      <c r="F6" s="22" t="s">
        <v>21</v>
      </c>
      <c r="G6" s="23">
        <v>505</v>
      </c>
      <c r="H6" s="23" t="e">
        <f t="shared" ref="H6:I6" ca="1" si="6">visFormel(C6)</f>
        <v>#NAME?</v>
      </c>
      <c r="I6" s="23" t="e">
        <f t="shared" ca="1" si="6"/>
        <v>#NAME?</v>
      </c>
    </row>
    <row r="7" spans="1:9" ht="15.75" customHeight="1">
      <c r="A7" s="22" t="s">
        <v>12</v>
      </c>
      <c r="B7" s="23">
        <f t="shared" ref="B7:D7" si="7">SUM(B2:B6)</f>
        <v>2500</v>
      </c>
      <c r="C7" s="23">
        <f t="shared" si="7"/>
        <v>100</v>
      </c>
      <c r="D7" s="23">
        <f t="shared" si="7"/>
        <v>360</v>
      </c>
      <c r="F7" s="22" t="s">
        <v>12</v>
      </c>
      <c r="G7" s="23" t="e">
        <f t="shared" ref="G7:I7" ca="1" si="8">visFormel(B7)</f>
        <v>#NAME?</v>
      </c>
      <c r="H7" s="23" t="e">
        <f t="shared" ca="1" si="8"/>
        <v>#NAME?</v>
      </c>
      <c r="I7" s="23" t="e">
        <f t="shared" ca="1" si="8"/>
        <v>#NAME?</v>
      </c>
    </row>
    <row r="9" spans="1:9" ht="15.75" customHeight="1">
      <c r="G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6.7265625" customWidth="1"/>
    <col min="2" max="2" width="6.54296875" customWidth="1"/>
    <col min="3" max="3" width="6.08984375" customWidth="1"/>
    <col min="4" max="4" width="6.453125" customWidth="1"/>
    <col min="5" max="5" width="6.54296875" customWidth="1"/>
    <col min="6" max="7" width="7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7.81640625" customWidth="1"/>
    <col min="2" max="3" width="6.54296875" customWidth="1"/>
    <col min="4" max="4" width="6.7265625" customWidth="1"/>
    <col min="5" max="5" width="7.26953125" customWidth="1"/>
    <col min="6" max="6" width="6.7265625" customWidth="1"/>
    <col min="7" max="7" width="6.81640625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10.7265625" customWidth="1"/>
    <col min="3" max="3" width="8.81640625" customWidth="1"/>
    <col min="4" max="4" width="10.08984375" customWidth="1"/>
    <col min="5" max="5" width="11" customWidth="1"/>
    <col min="6" max="6" width="7.816406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9.81640625" customWidth="1"/>
    <col min="3" max="3" width="8.453125" customWidth="1"/>
    <col min="4" max="4" width="10.08984375" customWidth="1"/>
    <col min="5" max="5" width="11.7265625" customWidth="1"/>
    <col min="6" max="6" width="8.269531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Oppgave 2.1</vt:lpstr>
      <vt:lpstr>Oppgave 2.2</vt:lpstr>
      <vt:lpstr>Oppgave 2.4</vt:lpstr>
      <vt:lpstr>Oppgave 2.6</vt:lpstr>
      <vt:lpstr>Oppgave 2.7</vt:lpstr>
      <vt:lpstr>Oppgave 2.8 a)</vt:lpstr>
      <vt:lpstr>Oppgave 2.8 b)</vt:lpstr>
      <vt:lpstr>Oppgave 2.9 a)</vt:lpstr>
      <vt:lpstr>Oppgave 2.9 b)</vt:lpstr>
      <vt:lpstr>Oppgave 2.10</vt:lpstr>
      <vt:lpstr>Oppgave 2.11 a)</vt:lpstr>
      <vt:lpstr>Oppgave 2.11 b)</vt:lpstr>
      <vt:lpstr>Oppgave 2.12 a)</vt:lpstr>
      <vt:lpstr>Oppgave 2.12 b)</vt:lpstr>
      <vt:lpstr>Oppgave 2.13 a)</vt:lpstr>
      <vt:lpstr>Oppgave 2.13 b)</vt:lpstr>
      <vt:lpstr>Oppgave 2.14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2019-05-09T09:43:59Z</dcterms:modified>
</cp:coreProperties>
</file>