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6ED422CA-74E2-4D43-AFF1-FB6FBE4A67FB}" xr6:coauthVersionLast="36" xr6:coauthVersionMax="36" xr10:uidLastSave="{00000000-0000-0000-0000-000000000000}"/>
  <bookViews>
    <workbookView xWindow="0" yWindow="0" windowWidth="19200" windowHeight="6930" activeTab="4" xr2:uid="{00000000-000D-0000-FFFF-FFFF00000000}"/>
  </bookViews>
  <sheets>
    <sheet name="Oppgåve 5.2" sheetId="1" r:id="rId1"/>
    <sheet name="Oppgåve 5.6" sheetId="2" r:id="rId2"/>
    <sheet name="Oppgåve 5.6b" sheetId="3" r:id="rId3"/>
    <sheet name="Oppgåve 5.8e" sheetId="4" r:id="rId4"/>
    <sheet name="Lån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5" l="1"/>
  <c r="D35" i="5"/>
  <c r="C35" i="5"/>
  <c r="B35" i="5"/>
  <c r="E34" i="5"/>
  <c r="D34" i="5"/>
  <c r="C34" i="5"/>
  <c r="B34" i="5"/>
  <c r="E33" i="5"/>
  <c r="D33" i="5"/>
  <c r="C33" i="5"/>
  <c r="B33" i="5"/>
  <c r="E32" i="5"/>
  <c r="D32" i="5"/>
  <c r="C32" i="5"/>
  <c r="B32" i="5"/>
  <c r="E31" i="5"/>
  <c r="D31" i="5"/>
  <c r="C31" i="5"/>
  <c r="B31" i="5"/>
  <c r="E30" i="5"/>
  <c r="D30" i="5"/>
  <c r="C30" i="5"/>
  <c r="B30" i="5"/>
  <c r="E29" i="5"/>
  <c r="D29" i="5"/>
  <c r="C29" i="5"/>
  <c r="B29" i="5"/>
  <c r="E28" i="5"/>
  <c r="D28" i="5"/>
  <c r="C28" i="5"/>
  <c r="B28" i="5"/>
  <c r="E27" i="5"/>
  <c r="D27" i="5"/>
  <c r="C27" i="5"/>
  <c r="B27" i="5"/>
  <c r="E26" i="5"/>
  <c r="D26" i="5"/>
  <c r="C26" i="5"/>
  <c r="B26" i="5"/>
  <c r="E25" i="5"/>
  <c r="D25" i="5"/>
  <c r="C25" i="5"/>
  <c r="B25" i="5"/>
  <c r="E24" i="5"/>
  <c r="B19" i="5"/>
  <c r="B18" i="5"/>
  <c r="B17" i="5"/>
  <c r="B16" i="5"/>
  <c r="B15" i="5"/>
  <c r="B14" i="5"/>
  <c r="B13" i="5"/>
  <c r="B12" i="5"/>
  <c r="B11" i="5"/>
  <c r="B10" i="5"/>
  <c r="B20" i="5" s="1"/>
  <c r="E9" i="5"/>
  <c r="E10" i="5" s="1"/>
  <c r="B6" i="5"/>
  <c r="C67" i="4"/>
  <c r="F63" i="4"/>
  <c r="E63" i="4"/>
  <c r="C66" i="4" s="1"/>
  <c r="D63" i="4"/>
  <c r="C65" i="4" s="1"/>
  <c r="C63" i="4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D10" i="3"/>
  <c r="F9" i="3"/>
  <c r="B6" i="3"/>
  <c r="C31" i="3" s="1"/>
  <c r="E30" i="2"/>
  <c r="F9" i="2"/>
  <c r="B6" i="2"/>
  <c r="C29" i="2" s="1"/>
  <c r="B8" i="1"/>
  <c r="E8" i="1" s="1"/>
  <c r="E7" i="1"/>
  <c r="E6" i="1"/>
  <c r="E50" i="3" l="1"/>
  <c r="C19" i="3"/>
  <c r="E11" i="5"/>
  <c r="C11" i="5"/>
  <c r="D11" i="5" s="1"/>
  <c r="C46" i="3"/>
  <c r="C42" i="3"/>
  <c r="C38" i="3"/>
  <c r="C34" i="3"/>
  <c r="C30" i="3"/>
  <c r="C26" i="3"/>
  <c r="C22" i="3"/>
  <c r="C18" i="3"/>
  <c r="C14" i="3"/>
  <c r="C10" i="3"/>
  <c r="C39" i="3"/>
  <c r="C49" i="3"/>
  <c r="C45" i="3"/>
  <c r="C41" i="3"/>
  <c r="C37" i="3"/>
  <c r="C33" i="3"/>
  <c r="C29" i="3"/>
  <c r="C25" i="3"/>
  <c r="C21" i="3"/>
  <c r="C17" i="3"/>
  <c r="C13" i="3"/>
  <c r="C48" i="3"/>
  <c r="C44" i="3"/>
  <c r="C40" i="3"/>
  <c r="C36" i="3"/>
  <c r="C32" i="3"/>
  <c r="C28" i="3"/>
  <c r="C24" i="3"/>
  <c r="C20" i="3"/>
  <c r="C16" i="3"/>
  <c r="C12" i="3"/>
  <c r="C47" i="3"/>
  <c r="C43" i="3"/>
  <c r="C35" i="3"/>
  <c r="C11" i="3"/>
  <c r="C15" i="3"/>
  <c r="C23" i="3"/>
  <c r="C27" i="3"/>
  <c r="F10" i="3"/>
  <c r="C68" i="4"/>
  <c r="C10" i="2"/>
  <c r="F10" i="2" s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10" i="5"/>
  <c r="D10" i="2"/>
  <c r="F11" i="2" l="1"/>
  <c r="D11" i="2"/>
  <c r="D10" i="5"/>
  <c r="F11" i="3"/>
  <c r="D11" i="3"/>
  <c r="B11" i="3" s="1"/>
  <c r="B11" i="2"/>
  <c r="E12" i="5"/>
  <c r="C12" i="5"/>
  <c r="D12" i="5" s="1"/>
  <c r="C30" i="2"/>
  <c r="B10" i="2"/>
  <c r="C50" i="3"/>
  <c r="B10" i="3"/>
  <c r="E13" i="5" l="1"/>
  <c r="C13" i="5"/>
  <c r="D13" i="5" s="1"/>
  <c r="D12" i="3"/>
  <c r="B12" i="3" s="1"/>
  <c r="F12" i="3"/>
  <c r="F12" i="2"/>
  <c r="D12" i="2"/>
  <c r="F13" i="2" l="1"/>
  <c r="D13" i="2"/>
  <c r="B13" i="2" s="1"/>
  <c r="B12" i="2"/>
  <c r="D13" i="3"/>
  <c r="F13" i="3"/>
  <c r="E14" i="5"/>
  <c r="C14" i="5"/>
  <c r="D14" i="5" l="1"/>
  <c r="E15" i="5"/>
  <c r="C15" i="5"/>
  <c r="D15" i="5" s="1"/>
  <c r="F14" i="3"/>
  <c r="D14" i="3"/>
  <c r="B14" i="3" s="1"/>
  <c r="B13" i="3"/>
  <c r="F14" i="2"/>
  <c r="D14" i="2"/>
  <c r="B14" i="2" l="1"/>
  <c r="E16" i="5"/>
  <c r="C16" i="5"/>
  <c r="D16" i="5" s="1"/>
  <c r="F15" i="2"/>
  <c r="D15" i="2"/>
  <c r="B15" i="2" s="1"/>
  <c r="F15" i="3"/>
  <c r="D15" i="3"/>
  <c r="B15" i="3" s="1"/>
  <c r="E17" i="5" l="1"/>
  <c r="C17" i="5"/>
  <c r="D16" i="3"/>
  <c r="B16" i="3" s="1"/>
  <c r="F16" i="3"/>
  <c r="F16" i="2"/>
  <c r="D16" i="2"/>
  <c r="B16" i="2" s="1"/>
  <c r="D17" i="5" l="1"/>
  <c r="F17" i="2"/>
  <c r="D17" i="2"/>
  <c r="B17" i="2" s="1"/>
  <c r="D17" i="3"/>
  <c r="B17" i="3" s="1"/>
  <c r="F17" i="3"/>
  <c r="E18" i="5"/>
  <c r="C18" i="5"/>
  <c r="D18" i="5" s="1"/>
  <c r="F18" i="2" l="1"/>
  <c r="D18" i="2"/>
  <c r="B18" i="2" s="1"/>
  <c r="E19" i="5"/>
  <c r="C19" i="5"/>
  <c r="F18" i="3"/>
  <c r="D18" i="3"/>
  <c r="B18" i="3" s="1"/>
  <c r="D19" i="5" l="1"/>
  <c r="D20" i="5" s="1"/>
  <c r="C20" i="5"/>
  <c r="F19" i="3"/>
  <c r="D19" i="3"/>
  <c r="B19" i="3" s="1"/>
  <c r="F19" i="2"/>
  <c r="D19" i="2"/>
  <c r="B19" i="2" s="1"/>
  <c r="D20" i="3" l="1"/>
  <c r="B20" i="3" s="1"/>
  <c r="F20" i="3"/>
  <c r="F20" i="2"/>
  <c r="D20" i="2"/>
  <c r="B20" i="2" s="1"/>
  <c r="F21" i="2" l="1"/>
  <c r="D21" i="2"/>
  <c r="B21" i="2" s="1"/>
  <c r="D21" i="3"/>
  <c r="B21" i="3" s="1"/>
  <c r="F21" i="3"/>
  <c r="F22" i="2" l="1"/>
  <c r="D22" i="2"/>
  <c r="B22" i="2" s="1"/>
  <c r="F22" i="3"/>
  <c r="D22" i="3"/>
  <c r="B22" i="3" s="1"/>
  <c r="F23" i="2" l="1"/>
  <c r="D23" i="2"/>
  <c r="B23" i="2" s="1"/>
  <c r="F23" i="3"/>
  <c r="D23" i="3"/>
  <c r="B23" i="3" s="1"/>
  <c r="D24" i="3" l="1"/>
  <c r="B24" i="3" s="1"/>
  <c r="F24" i="3"/>
  <c r="F24" i="2"/>
  <c r="D24" i="2"/>
  <c r="B24" i="2" s="1"/>
  <c r="F25" i="2" l="1"/>
  <c r="D25" i="2"/>
  <c r="B25" i="2" s="1"/>
  <c r="D25" i="3"/>
  <c r="B25" i="3" s="1"/>
  <c r="F25" i="3"/>
  <c r="F26" i="3" l="1"/>
  <c r="D26" i="3"/>
  <c r="B26" i="3" s="1"/>
  <c r="F26" i="2"/>
  <c r="D26" i="2"/>
  <c r="B26" i="2" s="1"/>
  <c r="F27" i="2" l="1"/>
  <c r="D27" i="2"/>
  <c r="B27" i="2" s="1"/>
  <c r="F27" i="3"/>
  <c r="D27" i="3"/>
  <c r="B27" i="3" s="1"/>
  <c r="D28" i="3" l="1"/>
  <c r="B28" i="3" s="1"/>
  <c r="F28" i="3"/>
  <c r="F28" i="2"/>
  <c r="D28" i="2"/>
  <c r="B28" i="2" s="1"/>
  <c r="F29" i="2" l="1"/>
  <c r="D29" i="2"/>
  <c r="D29" i="3"/>
  <c r="B29" i="3" s="1"/>
  <c r="F29" i="3"/>
  <c r="F30" i="3" l="1"/>
  <c r="D30" i="3"/>
  <c r="B30" i="3" s="1"/>
  <c r="B29" i="2"/>
  <c r="B30" i="2" s="1"/>
  <c r="D30" i="2"/>
  <c r="F31" i="3" l="1"/>
  <c r="D31" i="3"/>
  <c r="B31" i="3" s="1"/>
  <c r="F32" i="3" l="1"/>
  <c r="D32" i="3"/>
  <c r="B32" i="3" s="1"/>
  <c r="D33" i="3" l="1"/>
  <c r="B33" i="3" s="1"/>
  <c r="F33" i="3"/>
  <c r="D34" i="3" l="1"/>
  <c r="B34" i="3" s="1"/>
  <c r="F34" i="3"/>
  <c r="F35" i="3" l="1"/>
  <c r="D35" i="3"/>
  <c r="B35" i="3" s="1"/>
  <c r="F36" i="3" l="1"/>
  <c r="D36" i="3"/>
  <c r="B36" i="3" s="1"/>
  <c r="D37" i="3" l="1"/>
  <c r="B37" i="3" s="1"/>
  <c r="F37" i="3"/>
  <c r="F38" i="3" l="1"/>
  <c r="D38" i="3"/>
  <c r="B38" i="3" s="1"/>
  <c r="F39" i="3" l="1"/>
  <c r="D39" i="3"/>
  <c r="B39" i="3" s="1"/>
  <c r="F40" i="3" l="1"/>
  <c r="D40" i="3"/>
  <c r="B40" i="3" s="1"/>
  <c r="D41" i="3" l="1"/>
  <c r="B41" i="3" s="1"/>
  <c r="F41" i="3"/>
  <c r="D42" i="3" l="1"/>
  <c r="B42" i="3" s="1"/>
  <c r="F42" i="3"/>
  <c r="F43" i="3" l="1"/>
  <c r="D43" i="3"/>
  <c r="B43" i="3" s="1"/>
  <c r="F44" i="3" l="1"/>
  <c r="D44" i="3"/>
  <c r="B44" i="3" s="1"/>
  <c r="D45" i="3" l="1"/>
  <c r="B45" i="3" s="1"/>
  <c r="F45" i="3"/>
  <c r="D46" i="3" l="1"/>
  <c r="B46" i="3" s="1"/>
  <c r="F46" i="3"/>
  <c r="F47" i="3" l="1"/>
  <c r="D47" i="3"/>
  <c r="B47" i="3" s="1"/>
  <c r="F48" i="3" l="1"/>
  <c r="D48" i="3"/>
  <c r="B48" i="3" s="1"/>
  <c r="D49" i="3" l="1"/>
  <c r="F49" i="3"/>
  <c r="B49" i="3" l="1"/>
  <c r="B50" i="3" s="1"/>
  <c r="D50" i="3"/>
</calcChain>
</file>

<file path=xl/sharedStrings.xml><?xml version="1.0" encoding="utf-8"?>
<sst xmlns="http://schemas.openxmlformats.org/spreadsheetml/2006/main" count="112" uniqueCount="57">
  <si>
    <t>Serielån med 2 terminar per år i 20 år</t>
  </si>
  <si>
    <t>Serielån med 1 termin per år i 20 år</t>
  </si>
  <si>
    <t>Korleis eit innskot veks ved banksparing</t>
  </si>
  <si>
    <t>Skriv inn innskot, tal på år i banken og rentefot:</t>
  </si>
  <si>
    <t>Skriv inn lånebeløp og rente:</t>
  </si>
  <si>
    <t>Lånebeløp:</t>
  </si>
  <si>
    <t>Etableringsgebyr</t>
  </si>
  <si>
    <t>Rente i prosent</t>
  </si>
  <si>
    <t>Termingebyr</t>
  </si>
  <si>
    <t>Avdrag per termin</t>
  </si>
  <si>
    <t>Innskot</t>
  </si>
  <si>
    <t>Tal på år i banken</t>
  </si>
  <si>
    <t>Etter</t>
  </si>
  <si>
    <t>Tal på terminar per år:</t>
  </si>
  <si>
    <t>Terminbeløp</t>
  </si>
  <si>
    <t xml:space="preserve">år i banken har innskotet </t>
  </si>
  <si>
    <t>Rentefot i prosent</t>
  </si>
  <si>
    <t>på</t>
  </si>
  <si>
    <t>Avdrag</t>
  </si>
  <si>
    <t>Renter</t>
  </si>
  <si>
    <t>Gebyr</t>
  </si>
  <si>
    <t>Restgjeld</t>
  </si>
  <si>
    <t>Lånestart</t>
  </si>
  <si>
    <t xml:space="preserve">kroner </t>
  </si>
  <si>
    <t>vokse</t>
  </si>
  <si>
    <t>Vekstfaktor</t>
  </si>
  <si>
    <t>til</t>
  </si>
  <si>
    <t>1.året</t>
  </si>
  <si>
    <t>2.året</t>
  </si>
  <si>
    <t>3.året</t>
  </si>
  <si>
    <t>4.året</t>
  </si>
  <si>
    <t>...</t>
  </si>
  <si>
    <t>5.året</t>
  </si>
  <si>
    <t>6.året</t>
  </si>
  <si>
    <t>7.året</t>
  </si>
  <si>
    <t>8.året</t>
  </si>
  <si>
    <t>9.året</t>
  </si>
  <si>
    <t>10.året</t>
  </si>
  <si>
    <t>11.året</t>
  </si>
  <si>
    <t>12.året</t>
  </si>
  <si>
    <t>13.året</t>
  </si>
  <si>
    <t>14.året</t>
  </si>
  <si>
    <t>15.året</t>
  </si>
  <si>
    <t>16.året</t>
  </si>
  <si>
    <t>17.året</t>
  </si>
  <si>
    <t>18.året</t>
  </si>
  <si>
    <t>19.året</t>
  </si>
  <si>
    <t>20.året</t>
  </si>
  <si>
    <t>Sum</t>
  </si>
  <si>
    <t>Billån, tal kopiert frå lånekalkulator</t>
  </si>
  <si>
    <t>Termin</t>
  </si>
  <si>
    <t>Restlån</t>
  </si>
  <si>
    <t>Sum renter</t>
  </si>
  <si>
    <t>Sum termingebyr</t>
  </si>
  <si>
    <t>Startgebyr</t>
  </si>
  <si>
    <t>Sum renter og gebyrer</t>
  </si>
  <si>
    <t>Serielån med 1 termin per år i 10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</si>
</sst>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r-414]"/>
  </numFmts>
  <fonts count="12">
    <font>
      <sz val="10"/>
      <color rgb="FF000000"/>
      <name val="Arial"/>
    </font>
    <font>
      <sz val="18"/>
      <name val="Arial"/>
    </font>
    <font>
      <sz val="10"/>
      <name val="Arial"/>
    </font>
    <font>
      <sz val="14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b/>
      <sz val="10"/>
      <name val="Arial"/>
    </font>
    <font>
      <sz val="10"/>
      <color rgb="FF333333"/>
      <name val="WF-021636-006889-000449"/>
    </font>
    <font>
      <sz val="10"/>
      <color rgb="FF000000"/>
      <name val="WF-021636-006889-000449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5" fillId="0" borderId="2" xfId="0" applyFont="1" applyBorder="1"/>
    <xf numFmtId="0" fontId="3" fillId="0" borderId="3" xfId="0" applyFont="1" applyBorder="1"/>
    <xf numFmtId="0" fontId="3" fillId="0" borderId="3" xfId="0" applyFont="1" applyBorder="1" applyAlignment="1"/>
    <xf numFmtId="0" fontId="2" fillId="0" borderId="4" xfId="0" applyFont="1" applyBorder="1" applyAlignment="1"/>
    <xf numFmtId="0" fontId="5" fillId="0" borderId="2" xfId="0" applyFont="1" applyBorder="1" applyAlignment="1"/>
    <xf numFmtId="0" fontId="3" fillId="0" borderId="5" xfId="0" applyFont="1" applyBorder="1" applyAlignment="1"/>
    <xf numFmtId="0" fontId="4" fillId="0" borderId="2" xfId="0" applyFont="1" applyBorder="1" applyAlignment="1"/>
    <xf numFmtId="0" fontId="2" fillId="0" borderId="6" xfId="0" applyFont="1" applyBorder="1"/>
    <xf numFmtId="0" fontId="4" fillId="0" borderId="2" xfId="0" applyFont="1" applyBorder="1"/>
    <xf numFmtId="0" fontId="3" fillId="0" borderId="7" xfId="0" applyFont="1" applyBorder="1" applyAlignment="1"/>
    <xf numFmtId="1" fontId="3" fillId="0" borderId="8" xfId="0" applyNumberFormat="1" applyFont="1" applyBorder="1"/>
    <xf numFmtId="0" fontId="3" fillId="0" borderId="8" xfId="0" applyFont="1" applyBorder="1" applyAlignment="1"/>
    <xf numFmtId="1" fontId="4" fillId="0" borderId="2" xfId="0" applyNumberFormat="1" applyFont="1" applyBorder="1"/>
    <xf numFmtId="0" fontId="3" fillId="0" borderId="8" xfId="0" applyFont="1" applyBorder="1"/>
    <xf numFmtId="0" fontId="2" fillId="0" borderId="9" xfId="0" applyFont="1" applyBorder="1"/>
    <xf numFmtId="0" fontId="4" fillId="0" borderId="0" xfId="0" applyFont="1" applyAlignment="1"/>
    <xf numFmtId="0" fontId="6" fillId="0" borderId="0" xfId="0" applyFont="1" applyAlignment="1"/>
    <xf numFmtId="0" fontId="7" fillId="0" borderId="10" xfId="0" applyFont="1" applyBorder="1" applyAlignment="1"/>
    <xf numFmtId="1" fontId="7" fillId="0" borderId="10" xfId="0" applyNumberFormat="1" applyFont="1" applyBorder="1"/>
    <xf numFmtId="0" fontId="7" fillId="0" borderId="10" xfId="0" applyFont="1" applyBorder="1"/>
    <xf numFmtId="1" fontId="6" fillId="0" borderId="0" xfId="0" applyNumberFormat="1" applyFont="1"/>
    <xf numFmtId="0" fontId="8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10" fillId="0" borderId="9" xfId="0" applyFont="1" applyBorder="1" applyAlignment="1"/>
    <xf numFmtId="164" fontId="10" fillId="0" borderId="9" xfId="0" applyNumberFormat="1" applyFont="1" applyBorder="1" applyAlignment="1"/>
    <xf numFmtId="0" fontId="11" fillId="2" borderId="9" xfId="0" applyFont="1" applyFill="1" applyBorder="1" applyAlignment="1"/>
    <xf numFmtId="164" fontId="11" fillId="2" borderId="9" xfId="0" applyNumberFormat="1" applyFont="1" applyFill="1" applyBorder="1" applyAlignment="1"/>
    <xf numFmtId="0" fontId="10" fillId="0" borderId="9" xfId="0" applyFont="1" applyBorder="1" applyAlignment="1"/>
    <xf numFmtId="0" fontId="11" fillId="0" borderId="9" xfId="0" applyFont="1" applyBorder="1" applyAlignment="1"/>
    <xf numFmtId="164" fontId="11" fillId="0" borderId="9" xfId="0" applyNumberFormat="1" applyFont="1" applyBorder="1" applyAlignment="1"/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/>
    <xf numFmtId="1" fontId="4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2"/>
  <sheetViews>
    <sheetView workbookViewId="0">
      <selection sqref="A1:H1"/>
    </sheetView>
  </sheetViews>
  <sheetFormatPr baseColWidth="10" defaultColWidth="14.453125" defaultRowHeight="15.75" customHeight="1"/>
  <cols>
    <col min="1" max="1" width="22.81640625" customWidth="1"/>
    <col min="4" max="4" width="8.08984375" customWidth="1"/>
    <col min="5" max="5" width="15.54296875" customWidth="1"/>
    <col min="6" max="6" width="10.08984375" customWidth="1"/>
  </cols>
  <sheetData>
    <row r="1" spans="1:26" ht="33.5" customHeight="1">
      <c r="A1" s="46" t="s">
        <v>2</v>
      </c>
      <c r="B1" s="47"/>
      <c r="C1" s="47"/>
      <c r="D1" s="47"/>
      <c r="E1" s="47"/>
      <c r="F1" s="47"/>
      <c r="G1" s="47"/>
      <c r="H1" s="4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5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5">
      <c r="A3" s="48" t="s">
        <v>3</v>
      </c>
      <c r="B3" s="47"/>
      <c r="C3" s="47"/>
      <c r="D3" s="47"/>
      <c r="E3" s="47"/>
      <c r="F3" s="47"/>
      <c r="G3" s="47"/>
      <c r="H3" s="4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5">
      <c r="A4" s="8"/>
      <c r="B4" s="8"/>
      <c r="C4" s="8"/>
      <c r="D4" s="8"/>
      <c r="E4" s="8"/>
      <c r="F4" s="8"/>
      <c r="G4" s="8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5">
      <c r="A5" s="8" t="s">
        <v>10</v>
      </c>
      <c r="B5" s="8">
        <v>5000</v>
      </c>
      <c r="C5" s="4"/>
      <c r="D5" s="4"/>
      <c r="E5" s="4"/>
      <c r="F5" s="4"/>
      <c r="G5" s="4"/>
      <c r="H5" s="3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5">
      <c r="A6" s="8" t="s">
        <v>11</v>
      </c>
      <c r="B6" s="8">
        <v>10</v>
      </c>
      <c r="C6" s="4"/>
      <c r="D6" s="10" t="s">
        <v>12</v>
      </c>
      <c r="E6" s="12">
        <f>B6</f>
        <v>10</v>
      </c>
      <c r="F6" s="13" t="s">
        <v>15</v>
      </c>
      <c r="G6" s="12"/>
      <c r="H6" s="1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.5">
      <c r="A7" s="8" t="s">
        <v>16</v>
      </c>
      <c r="B7" s="8">
        <v>3.5</v>
      </c>
      <c r="C7" s="4"/>
      <c r="D7" s="16" t="s">
        <v>17</v>
      </c>
      <c r="E7" s="4">
        <f>B5</f>
        <v>5000</v>
      </c>
      <c r="F7" s="8" t="s">
        <v>23</v>
      </c>
      <c r="G7" s="8" t="s">
        <v>24</v>
      </c>
      <c r="H7" s="1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.5">
      <c r="A8" s="8" t="s">
        <v>25</v>
      </c>
      <c r="B8" s="8">
        <f>1+B7/100</f>
        <v>1.0349999999999999</v>
      </c>
      <c r="C8" s="4"/>
      <c r="D8" s="20" t="s">
        <v>26</v>
      </c>
      <c r="E8" s="21">
        <f>B5*B8^B6</f>
        <v>7052.9938031056054</v>
      </c>
      <c r="F8" s="22" t="s">
        <v>23</v>
      </c>
      <c r="G8" s="24"/>
      <c r="H8" s="2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.5">
      <c r="A9" s="4"/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.5">
      <c r="A10" s="26"/>
      <c r="B10" s="4"/>
      <c r="C10" s="4"/>
      <c r="D10" s="4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46"/>
      <c r="B11" s="47"/>
      <c r="C11" s="47"/>
      <c r="D11" s="47"/>
      <c r="E11" s="47"/>
      <c r="F11" s="47"/>
      <c r="G11" s="47"/>
      <c r="H11" s="4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2"/>
      <c r="B12" s="2"/>
      <c r="C12" s="2"/>
      <c r="D12" s="2"/>
      <c r="E12" s="2"/>
      <c r="F12" s="2"/>
      <c r="G12" s="2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5">
      <c r="A13" s="48"/>
      <c r="B13" s="47"/>
      <c r="C13" s="47"/>
      <c r="D13" s="47"/>
      <c r="E13" s="47"/>
      <c r="F13" s="47"/>
      <c r="G13" s="47"/>
      <c r="H13" s="4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.5">
      <c r="A14" s="8"/>
      <c r="B14" s="8"/>
      <c r="C14" s="8"/>
      <c r="D14" s="8"/>
      <c r="E14" s="8"/>
      <c r="F14" s="8"/>
      <c r="G14" s="8"/>
      <c r="H14" s="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.5">
      <c r="A15" s="8"/>
      <c r="B15" s="8"/>
      <c r="C15" s="4"/>
      <c r="D15" s="4"/>
      <c r="E15" s="4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.5">
      <c r="A16" s="8"/>
      <c r="B16" s="8"/>
      <c r="C16" s="4"/>
      <c r="D16" s="8"/>
      <c r="E16" s="8"/>
      <c r="F16" s="8"/>
      <c r="G16" s="4"/>
      <c r="H16" s="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5">
      <c r="A17" s="8"/>
      <c r="B17" s="8"/>
      <c r="C17" s="4"/>
      <c r="D17" s="8"/>
      <c r="E17" s="8"/>
      <c r="F17" s="8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5">
      <c r="A18" s="8"/>
      <c r="B18" s="8"/>
      <c r="C18" s="4"/>
      <c r="D18" s="8"/>
      <c r="E18" s="8"/>
      <c r="F18" s="8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7.5">
      <c r="A19" s="4"/>
      <c r="B19" s="4"/>
      <c r="C19" s="4"/>
      <c r="D19" s="4"/>
      <c r="E19" s="4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7.5">
      <c r="A20" s="4"/>
      <c r="B20" s="4"/>
      <c r="C20" s="4"/>
      <c r="D20" s="4"/>
      <c r="E20" s="4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7.5">
      <c r="A21" s="4"/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5">
      <c r="A22" s="4"/>
      <c r="B22" s="4"/>
      <c r="C22" s="4"/>
      <c r="D22" s="4"/>
      <c r="E22" s="4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5">
      <c r="A23" s="4"/>
      <c r="B23" s="4"/>
      <c r="C23" s="4"/>
      <c r="D23" s="4"/>
      <c r="E23" s="4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7.5">
      <c r="A24" s="4"/>
      <c r="B24" s="4"/>
      <c r="C24" s="4"/>
      <c r="D24" s="4"/>
      <c r="E24" s="4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5">
      <c r="A25" s="4"/>
      <c r="B25" s="4"/>
      <c r="C25" s="4"/>
      <c r="D25" s="4"/>
      <c r="E25" s="4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7.5">
      <c r="A26" s="4"/>
      <c r="B26" s="4"/>
      <c r="C26" s="4"/>
      <c r="D26" s="4"/>
      <c r="E26" s="4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7.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7.5">
      <c r="A28" s="4"/>
      <c r="B28" s="4"/>
      <c r="C28" s="4"/>
      <c r="D28" s="4"/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7.5">
      <c r="A29" s="4"/>
      <c r="B29" s="4"/>
      <c r="C29" s="4"/>
      <c r="D29" s="4"/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7.5">
      <c r="A30" s="4"/>
      <c r="B30" s="4"/>
      <c r="C30" s="4"/>
      <c r="D30" s="4"/>
      <c r="E30" s="4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7.5">
      <c r="A31" s="4"/>
      <c r="B31" s="4"/>
      <c r="C31" s="4"/>
      <c r="D31" s="4"/>
      <c r="E31" s="4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7.5">
      <c r="A32" s="4"/>
      <c r="B32" s="4"/>
      <c r="C32" s="4"/>
      <c r="D32" s="4"/>
      <c r="E32" s="4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7.5">
      <c r="A33" s="4"/>
      <c r="B33" s="4"/>
      <c r="C33" s="4"/>
      <c r="D33" s="4"/>
      <c r="E33" s="4"/>
      <c r="F33" s="4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7.5">
      <c r="A34" s="4"/>
      <c r="B34" s="4"/>
      <c r="C34" s="4"/>
      <c r="D34" s="4"/>
      <c r="E34" s="4"/>
      <c r="F34" s="4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7.5">
      <c r="A35" s="4"/>
      <c r="B35" s="4"/>
      <c r="C35" s="4"/>
      <c r="D35" s="4"/>
      <c r="E35" s="4"/>
      <c r="F35" s="4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5">
      <c r="A36" s="4"/>
      <c r="B36" s="4"/>
      <c r="C36" s="4"/>
      <c r="D36" s="4"/>
      <c r="E36" s="4"/>
      <c r="F36" s="4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7.5">
      <c r="A37" s="4"/>
      <c r="B37" s="4"/>
      <c r="C37" s="4"/>
      <c r="D37" s="4"/>
      <c r="E37" s="4"/>
      <c r="F37" s="4"/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4">
    <mergeCell ref="A1:H1"/>
    <mergeCell ref="A3:H3"/>
    <mergeCell ref="A11:H11"/>
    <mergeCell ref="A13:H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1"/>
  <sheetViews>
    <sheetView workbookViewId="0"/>
  </sheetViews>
  <sheetFormatPr baseColWidth="10" defaultColWidth="14.453125" defaultRowHeight="15.75" customHeight="1"/>
  <cols>
    <col min="1" max="1" width="23.7265625" customWidth="1"/>
    <col min="2" max="2" width="16.7265625" customWidth="1"/>
    <col min="3" max="3" width="17.81640625" customWidth="1"/>
    <col min="4" max="4" width="17.453125" customWidth="1"/>
    <col min="5" max="5" width="17.54296875" customWidth="1"/>
  </cols>
  <sheetData>
    <row r="1" spans="1:26" ht="23" customHeight="1">
      <c r="A1" s="1" t="s">
        <v>1</v>
      </c>
      <c r="B1" s="4"/>
      <c r="C1" s="4"/>
      <c r="D1" s="4"/>
      <c r="E1" s="4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5">
      <c r="A2" s="5"/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5">
      <c r="A3" s="6" t="s">
        <v>4</v>
      </c>
      <c r="B3" s="7"/>
      <c r="C3" s="7"/>
      <c r="D3" s="7"/>
      <c r="E3" s="7"/>
      <c r="F3" s="7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5">
      <c r="A4" s="6" t="s">
        <v>5</v>
      </c>
      <c r="B4" s="6">
        <v>1000000</v>
      </c>
      <c r="C4" s="7"/>
      <c r="D4" s="7"/>
      <c r="E4" s="7"/>
      <c r="F4" s="7"/>
      <c r="G4" s="4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5">
      <c r="A5" s="6" t="s">
        <v>7</v>
      </c>
      <c r="B5" s="6">
        <v>4</v>
      </c>
      <c r="C5" s="7"/>
      <c r="D5" s="7"/>
      <c r="E5" s="7"/>
      <c r="F5" s="7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5">
      <c r="A6" s="6" t="s">
        <v>9</v>
      </c>
      <c r="B6" s="6">
        <f>B4/20</f>
        <v>50000</v>
      </c>
      <c r="C6" s="7"/>
      <c r="D6" s="7"/>
      <c r="E6" s="7"/>
      <c r="F6" s="7"/>
      <c r="G6" s="4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.5">
      <c r="A7" s="7"/>
      <c r="B7" s="7"/>
      <c r="C7" s="7"/>
      <c r="D7" s="7"/>
      <c r="E7" s="7"/>
      <c r="F7" s="7"/>
      <c r="G7" s="4"/>
      <c r="H7" s="4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.5">
      <c r="A8" s="11"/>
      <c r="B8" s="15" t="s">
        <v>14</v>
      </c>
      <c r="C8" s="15" t="s">
        <v>18</v>
      </c>
      <c r="D8" s="15" t="s">
        <v>19</v>
      </c>
      <c r="E8" s="15" t="s">
        <v>20</v>
      </c>
      <c r="F8" s="15" t="s">
        <v>21</v>
      </c>
      <c r="G8" s="4"/>
      <c r="H8" s="4"/>
      <c r="I8" s="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.5">
      <c r="A9" s="17" t="s">
        <v>22</v>
      </c>
      <c r="B9" s="19"/>
      <c r="C9" s="19"/>
      <c r="D9" s="19"/>
      <c r="E9" s="17"/>
      <c r="F9" s="19">
        <f>B4</f>
        <v>1000000</v>
      </c>
      <c r="G9" s="4"/>
      <c r="H9" s="4"/>
      <c r="I9" s="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.5">
      <c r="A10" s="17" t="s">
        <v>27</v>
      </c>
      <c r="B10" s="23">
        <f t="shared" ref="B10:B29" si="0">C10+D10+E10</f>
        <v>92100</v>
      </c>
      <c r="C10" s="19">
        <f t="shared" ref="C10:C29" si="1">$B$6</f>
        <v>50000</v>
      </c>
      <c r="D10" s="23">
        <f t="shared" ref="D10:D29" si="2">F9*$B$5/100</f>
        <v>40000</v>
      </c>
      <c r="E10" s="17">
        <v>2100</v>
      </c>
      <c r="F10" s="19">
        <f>F9-C10</f>
        <v>950000</v>
      </c>
      <c r="G10" s="4"/>
      <c r="H10" s="4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.5">
      <c r="A11" s="17" t="s">
        <v>28</v>
      </c>
      <c r="B11" s="23">
        <f t="shared" si="0"/>
        <v>88100</v>
      </c>
      <c r="C11" s="19">
        <f t="shared" si="1"/>
        <v>50000</v>
      </c>
      <c r="D11" s="23">
        <f t="shared" si="2"/>
        <v>38000</v>
      </c>
      <c r="E11" s="17">
        <v>100</v>
      </c>
      <c r="F11" s="19">
        <f t="shared" ref="F11:F29" si="3">F10-C10</f>
        <v>900000</v>
      </c>
      <c r="G11" s="4"/>
      <c r="H11" s="4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.5">
      <c r="A12" s="17" t="s">
        <v>29</v>
      </c>
      <c r="B12" s="23">
        <f t="shared" si="0"/>
        <v>86100</v>
      </c>
      <c r="C12" s="19">
        <f t="shared" si="1"/>
        <v>50000</v>
      </c>
      <c r="D12" s="23">
        <f t="shared" si="2"/>
        <v>36000</v>
      </c>
      <c r="E12" s="17">
        <v>100</v>
      </c>
      <c r="F12" s="19">
        <f t="shared" si="3"/>
        <v>850000</v>
      </c>
      <c r="G12" s="4"/>
      <c r="H12" s="4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5">
      <c r="A13" s="17" t="s">
        <v>30</v>
      </c>
      <c r="B13" s="23">
        <f t="shared" si="0"/>
        <v>84100</v>
      </c>
      <c r="C13" s="19">
        <f t="shared" si="1"/>
        <v>50000</v>
      </c>
      <c r="D13" s="23">
        <f t="shared" si="2"/>
        <v>34000</v>
      </c>
      <c r="E13" s="17">
        <v>100</v>
      </c>
      <c r="F13" s="19">
        <f t="shared" si="3"/>
        <v>800000</v>
      </c>
      <c r="G13" s="4"/>
      <c r="H13" s="4"/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.5">
      <c r="A14" s="17" t="s">
        <v>32</v>
      </c>
      <c r="B14" s="23">
        <f t="shared" si="0"/>
        <v>82100</v>
      </c>
      <c r="C14" s="19">
        <f t="shared" si="1"/>
        <v>50000</v>
      </c>
      <c r="D14" s="23">
        <f t="shared" si="2"/>
        <v>32000</v>
      </c>
      <c r="E14" s="17">
        <v>100</v>
      </c>
      <c r="F14" s="19">
        <f t="shared" si="3"/>
        <v>750000</v>
      </c>
      <c r="G14" s="4"/>
      <c r="H14" s="4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.5">
      <c r="A15" s="17" t="s">
        <v>33</v>
      </c>
      <c r="B15" s="23">
        <f t="shared" si="0"/>
        <v>80100</v>
      </c>
      <c r="C15" s="19">
        <f t="shared" si="1"/>
        <v>50000</v>
      </c>
      <c r="D15" s="23">
        <f t="shared" si="2"/>
        <v>30000</v>
      </c>
      <c r="E15" s="17">
        <v>100</v>
      </c>
      <c r="F15" s="19">
        <f t="shared" si="3"/>
        <v>700000</v>
      </c>
      <c r="G15" s="4"/>
      <c r="H15" s="4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.5">
      <c r="A16" s="17" t="s">
        <v>34</v>
      </c>
      <c r="B16" s="23">
        <f t="shared" si="0"/>
        <v>78100</v>
      </c>
      <c r="C16" s="19">
        <f t="shared" si="1"/>
        <v>50000</v>
      </c>
      <c r="D16" s="23">
        <f t="shared" si="2"/>
        <v>28000</v>
      </c>
      <c r="E16" s="17">
        <v>100</v>
      </c>
      <c r="F16" s="19">
        <f t="shared" si="3"/>
        <v>650000</v>
      </c>
      <c r="G16" s="4"/>
      <c r="H16" s="4"/>
      <c r="I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5">
      <c r="A17" s="17" t="s">
        <v>35</v>
      </c>
      <c r="B17" s="23">
        <f t="shared" si="0"/>
        <v>76100</v>
      </c>
      <c r="C17" s="19">
        <f t="shared" si="1"/>
        <v>50000</v>
      </c>
      <c r="D17" s="23">
        <f t="shared" si="2"/>
        <v>26000</v>
      </c>
      <c r="E17" s="17">
        <v>100</v>
      </c>
      <c r="F17" s="19">
        <f t="shared" si="3"/>
        <v>600000</v>
      </c>
      <c r="G17" s="4"/>
      <c r="H17" s="4"/>
      <c r="I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5">
      <c r="A18" s="17" t="s">
        <v>36</v>
      </c>
      <c r="B18" s="23">
        <f t="shared" si="0"/>
        <v>74100</v>
      </c>
      <c r="C18" s="19">
        <f t="shared" si="1"/>
        <v>50000</v>
      </c>
      <c r="D18" s="23">
        <f t="shared" si="2"/>
        <v>24000</v>
      </c>
      <c r="E18" s="17">
        <v>100</v>
      </c>
      <c r="F18" s="19">
        <f t="shared" si="3"/>
        <v>550000</v>
      </c>
      <c r="G18" s="4"/>
      <c r="H18" s="4"/>
      <c r="I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7.5">
      <c r="A19" s="17" t="s">
        <v>37</v>
      </c>
      <c r="B19" s="23">
        <f t="shared" si="0"/>
        <v>72100</v>
      </c>
      <c r="C19" s="19">
        <f t="shared" si="1"/>
        <v>50000</v>
      </c>
      <c r="D19" s="23">
        <f t="shared" si="2"/>
        <v>22000</v>
      </c>
      <c r="E19" s="17">
        <v>100</v>
      </c>
      <c r="F19" s="19">
        <f t="shared" si="3"/>
        <v>500000</v>
      </c>
      <c r="G19" s="4"/>
      <c r="H19" s="4"/>
      <c r="I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7.5">
      <c r="A20" s="17" t="s">
        <v>38</v>
      </c>
      <c r="B20" s="23">
        <f t="shared" si="0"/>
        <v>70100</v>
      </c>
      <c r="C20" s="19">
        <f t="shared" si="1"/>
        <v>50000</v>
      </c>
      <c r="D20" s="23">
        <f t="shared" si="2"/>
        <v>20000</v>
      </c>
      <c r="E20" s="17">
        <v>100</v>
      </c>
      <c r="F20" s="19">
        <f t="shared" si="3"/>
        <v>450000</v>
      </c>
      <c r="G20" s="4"/>
      <c r="H20" s="4"/>
      <c r="I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7.5">
      <c r="A21" s="17" t="s">
        <v>39</v>
      </c>
      <c r="B21" s="23">
        <f t="shared" si="0"/>
        <v>68100</v>
      </c>
      <c r="C21" s="19">
        <f t="shared" si="1"/>
        <v>50000</v>
      </c>
      <c r="D21" s="23">
        <f t="shared" si="2"/>
        <v>18000</v>
      </c>
      <c r="E21" s="17">
        <v>100</v>
      </c>
      <c r="F21" s="19">
        <f t="shared" si="3"/>
        <v>400000</v>
      </c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5">
      <c r="A22" s="17" t="s">
        <v>40</v>
      </c>
      <c r="B22" s="23">
        <f t="shared" si="0"/>
        <v>66100</v>
      </c>
      <c r="C22" s="19">
        <f t="shared" si="1"/>
        <v>50000</v>
      </c>
      <c r="D22" s="23">
        <f t="shared" si="2"/>
        <v>16000</v>
      </c>
      <c r="E22" s="17">
        <v>100</v>
      </c>
      <c r="F22" s="19">
        <f t="shared" si="3"/>
        <v>350000</v>
      </c>
      <c r="G22" s="4"/>
      <c r="H22" s="4"/>
      <c r="I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5">
      <c r="A23" s="17" t="s">
        <v>41</v>
      </c>
      <c r="B23" s="23">
        <f t="shared" si="0"/>
        <v>64100</v>
      </c>
      <c r="C23" s="19">
        <f t="shared" si="1"/>
        <v>50000</v>
      </c>
      <c r="D23" s="23">
        <f t="shared" si="2"/>
        <v>14000</v>
      </c>
      <c r="E23" s="17">
        <v>100</v>
      </c>
      <c r="F23" s="19">
        <f t="shared" si="3"/>
        <v>300000</v>
      </c>
      <c r="G23" s="4"/>
      <c r="H23" s="4"/>
      <c r="I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7.5">
      <c r="A24" s="17" t="s">
        <v>42</v>
      </c>
      <c r="B24" s="23">
        <f t="shared" si="0"/>
        <v>62100</v>
      </c>
      <c r="C24" s="19">
        <f t="shared" si="1"/>
        <v>50000</v>
      </c>
      <c r="D24" s="23">
        <f t="shared" si="2"/>
        <v>12000</v>
      </c>
      <c r="E24" s="17">
        <v>100</v>
      </c>
      <c r="F24" s="19">
        <f t="shared" si="3"/>
        <v>250000</v>
      </c>
      <c r="G24" s="4"/>
      <c r="H24" s="4"/>
      <c r="I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5">
      <c r="A25" s="17" t="s">
        <v>43</v>
      </c>
      <c r="B25" s="23">
        <f t="shared" si="0"/>
        <v>60100</v>
      </c>
      <c r="C25" s="19">
        <f t="shared" si="1"/>
        <v>50000</v>
      </c>
      <c r="D25" s="23">
        <f t="shared" si="2"/>
        <v>10000</v>
      </c>
      <c r="E25" s="17">
        <v>100</v>
      </c>
      <c r="F25" s="19">
        <f t="shared" si="3"/>
        <v>200000</v>
      </c>
      <c r="G25" s="4"/>
      <c r="H25" s="4"/>
      <c r="I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7.5">
      <c r="A26" s="17" t="s">
        <v>44</v>
      </c>
      <c r="B26" s="23">
        <f t="shared" si="0"/>
        <v>58100</v>
      </c>
      <c r="C26" s="19">
        <f t="shared" si="1"/>
        <v>50000</v>
      </c>
      <c r="D26" s="23">
        <f t="shared" si="2"/>
        <v>8000</v>
      </c>
      <c r="E26" s="17">
        <v>100</v>
      </c>
      <c r="F26" s="19">
        <f t="shared" si="3"/>
        <v>150000</v>
      </c>
      <c r="G26" s="4"/>
      <c r="H26" s="4"/>
      <c r="I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7.5">
      <c r="A27" s="17" t="s">
        <v>45</v>
      </c>
      <c r="B27" s="23">
        <f t="shared" si="0"/>
        <v>56100</v>
      </c>
      <c r="C27" s="19">
        <f t="shared" si="1"/>
        <v>50000</v>
      </c>
      <c r="D27" s="23">
        <f t="shared" si="2"/>
        <v>6000</v>
      </c>
      <c r="E27" s="17">
        <v>100</v>
      </c>
      <c r="F27" s="19">
        <f t="shared" si="3"/>
        <v>100000</v>
      </c>
      <c r="G27" s="4"/>
      <c r="H27" s="4"/>
      <c r="I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7.5">
      <c r="A28" s="17" t="s">
        <v>46</v>
      </c>
      <c r="B28" s="23">
        <f t="shared" si="0"/>
        <v>54100</v>
      </c>
      <c r="C28" s="19">
        <f t="shared" si="1"/>
        <v>50000</v>
      </c>
      <c r="D28" s="23">
        <f t="shared" si="2"/>
        <v>4000</v>
      </c>
      <c r="E28" s="17">
        <v>100</v>
      </c>
      <c r="F28" s="19">
        <f t="shared" si="3"/>
        <v>50000</v>
      </c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7.5">
      <c r="A29" s="17" t="s">
        <v>47</v>
      </c>
      <c r="B29" s="23">
        <f t="shared" si="0"/>
        <v>52100</v>
      </c>
      <c r="C29" s="19">
        <f t="shared" si="1"/>
        <v>50000</v>
      </c>
      <c r="D29" s="23">
        <f t="shared" si="2"/>
        <v>2000</v>
      </c>
      <c r="E29" s="17">
        <v>100</v>
      </c>
      <c r="F29" s="19">
        <f t="shared" si="3"/>
        <v>0</v>
      </c>
      <c r="G29" s="4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7.5">
      <c r="A30" s="28" t="s">
        <v>48</v>
      </c>
      <c r="B30" s="29">
        <f t="shared" ref="B30:E30" si="4">SUM(B10:B29)</f>
        <v>1424000</v>
      </c>
      <c r="C30" s="30">
        <f t="shared" si="4"/>
        <v>1000000</v>
      </c>
      <c r="D30" s="29">
        <f t="shared" si="4"/>
        <v>420000</v>
      </c>
      <c r="E30" s="30">
        <f t="shared" si="4"/>
        <v>4000</v>
      </c>
      <c r="F30" s="30"/>
      <c r="G30" s="4"/>
      <c r="H30" s="4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7.5">
      <c r="A31" s="8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7.5">
      <c r="A32" s="8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7.5">
      <c r="A33" s="8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7.5">
      <c r="A34" s="8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7.5">
      <c r="A35" s="8"/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5">
      <c r="A36" s="4"/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7.5">
      <c r="A37" s="4"/>
      <c r="B37" s="4"/>
      <c r="C37" s="4"/>
      <c r="D37" s="4"/>
      <c r="E37" s="4"/>
      <c r="F37" s="4"/>
      <c r="G37" s="4"/>
      <c r="H37" s="4"/>
      <c r="I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7.5">
      <c r="A38" s="4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7.5">
      <c r="A39" s="4"/>
      <c r="B39" s="4"/>
      <c r="C39" s="4"/>
      <c r="D39" s="4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7.5">
      <c r="A40" s="4"/>
      <c r="B40" s="4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7.5">
      <c r="A41" s="4"/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7.5">
      <c r="A42" s="4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7.5">
      <c r="A43" s="4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7.5">
      <c r="A44" s="4"/>
      <c r="B44" s="4"/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7.5">
      <c r="A45" s="4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7.5">
      <c r="A46" s="4"/>
      <c r="B46" s="4"/>
      <c r="C46" s="4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7.5">
      <c r="A47" s="4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7.5">
      <c r="A48" s="4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7.5">
      <c r="A49" s="4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7.5">
      <c r="A50" s="4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7.5">
      <c r="A51" s="4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7.5">
      <c r="A52" s="4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5">
      <c r="A53" s="4"/>
      <c r="B53" s="4"/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7.5">
      <c r="A54" s="4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7.5">
      <c r="A55" s="4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7.5">
      <c r="A56" s="4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7.5">
      <c r="A57" s="4"/>
      <c r="B57" s="4"/>
      <c r="C57" s="4"/>
      <c r="D57" s="4"/>
      <c r="E57" s="4"/>
      <c r="F57" s="4"/>
      <c r="G57" s="4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7.5">
      <c r="A58" s="4"/>
      <c r="B58" s="4"/>
      <c r="C58" s="4"/>
      <c r="D58" s="4"/>
      <c r="E58" s="4"/>
      <c r="F58" s="4"/>
      <c r="G58" s="4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7.5">
      <c r="A59" s="4"/>
      <c r="B59" s="4"/>
      <c r="C59" s="4"/>
      <c r="D59" s="4"/>
      <c r="E59" s="4"/>
      <c r="F59" s="4"/>
      <c r="G59" s="4"/>
      <c r="H59" s="4"/>
      <c r="I59" s="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7.5">
      <c r="A60" s="4"/>
      <c r="B60" s="4"/>
      <c r="C60" s="4"/>
      <c r="D60" s="4"/>
      <c r="E60" s="4"/>
      <c r="F60" s="4"/>
      <c r="G60" s="4"/>
      <c r="H60" s="4"/>
      <c r="I60" s="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7.5">
      <c r="A61" s="4"/>
      <c r="B61" s="4"/>
      <c r="C61" s="4"/>
      <c r="D61" s="4"/>
      <c r="E61" s="4"/>
      <c r="F61" s="4"/>
      <c r="G61" s="4"/>
      <c r="H61" s="4"/>
      <c r="I61" s="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7.5">
      <c r="A62" s="4"/>
      <c r="B62" s="4"/>
      <c r="C62" s="4"/>
      <c r="D62" s="4"/>
      <c r="E62" s="4"/>
      <c r="F62" s="4"/>
      <c r="G62" s="4"/>
      <c r="H62" s="4"/>
      <c r="I62" s="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7.5">
      <c r="A63" s="4"/>
      <c r="B63" s="4"/>
      <c r="C63" s="4"/>
      <c r="D63" s="4"/>
      <c r="E63" s="4"/>
      <c r="F63" s="4"/>
      <c r="G63" s="4"/>
      <c r="H63" s="4"/>
      <c r="I63" s="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50"/>
  <sheetViews>
    <sheetView workbookViewId="0"/>
  </sheetViews>
  <sheetFormatPr baseColWidth="10" defaultColWidth="14.453125" defaultRowHeight="15.75" customHeight="1"/>
  <cols>
    <col min="1" max="1" width="22" customWidth="1"/>
    <col min="4" max="4" width="19.26953125" customWidth="1"/>
  </cols>
  <sheetData>
    <row r="1" spans="1:6" ht="28.5" customHeight="1">
      <c r="A1" s="1" t="s">
        <v>0</v>
      </c>
      <c r="B1" s="4"/>
      <c r="C1" s="4"/>
      <c r="D1" s="4"/>
      <c r="E1" s="4"/>
      <c r="F1" s="4"/>
    </row>
    <row r="2" spans="1:6" ht="17.5">
      <c r="A2" s="5"/>
      <c r="B2" s="4"/>
      <c r="C2" s="4"/>
      <c r="D2" s="4"/>
      <c r="E2" s="4"/>
      <c r="F2" s="4"/>
    </row>
    <row r="3" spans="1:6" ht="15.5">
      <c r="A3" s="6" t="s">
        <v>4</v>
      </c>
      <c r="B3" s="7"/>
      <c r="C3" s="7"/>
      <c r="D3" s="7"/>
      <c r="E3" s="7"/>
      <c r="F3" s="7"/>
    </row>
    <row r="4" spans="1:6" ht="15.5">
      <c r="A4" s="6" t="s">
        <v>5</v>
      </c>
      <c r="B4" s="6">
        <v>1000000</v>
      </c>
      <c r="C4" s="7"/>
      <c r="D4" s="6" t="s">
        <v>6</v>
      </c>
      <c r="E4" s="6">
        <v>2000</v>
      </c>
      <c r="F4" s="7"/>
    </row>
    <row r="5" spans="1:6" ht="15.5">
      <c r="A5" s="6" t="s">
        <v>7</v>
      </c>
      <c r="B5" s="6">
        <v>4</v>
      </c>
      <c r="C5" s="7"/>
      <c r="D5" s="6" t="s">
        <v>8</v>
      </c>
      <c r="E5" s="6">
        <v>100</v>
      </c>
      <c r="F5" s="7"/>
    </row>
    <row r="6" spans="1:6" ht="15.5">
      <c r="A6" s="6" t="s">
        <v>9</v>
      </c>
      <c r="B6" s="6">
        <f>B4/20/B7</f>
        <v>25000</v>
      </c>
      <c r="C6" s="7"/>
      <c r="D6" s="7"/>
      <c r="E6" s="7"/>
      <c r="F6" s="7"/>
    </row>
    <row r="7" spans="1:6" ht="15.5">
      <c r="A7" s="6" t="s">
        <v>13</v>
      </c>
      <c r="B7" s="6">
        <v>2</v>
      </c>
      <c r="C7" s="7"/>
      <c r="D7" s="7"/>
      <c r="E7" s="7"/>
      <c r="F7" s="7"/>
    </row>
    <row r="8" spans="1:6" ht="15.5">
      <c r="A8" s="11"/>
      <c r="B8" s="15" t="s">
        <v>14</v>
      </c>
      <c r="C8" s="15" t="s">
        <v>18</v>
      </c>
      <c r="D8" s="15" t="s">
        <v>19</v>
      </c>
      <c r="E8" s="15" t="s">
        <v>20</v>
      </c>
      <c r="F8" s="15" t="s">
        <v>21</v>
      </c>
    </row>
    <row r="9" spans="1:6" ht="15.75" customHeight="1">
      <c r="A9" s="17" t="s">
        <v>22</v>
      </c>
      <c r="B9" s="19"/>
      <c r="C9" s="19"/>
      <c r="D9" s="19"/>
      <c r="E9" s="17"/>
      <c r="F9" s="19">
        <f>B4</f>
        <v>1000000</v>
      </c>
    </row>
    <row r="10" spans="1:6" ht="15.75" customHeight="1">
      <c r="A10" s="17" t="s">
        <v>27</v>
      </c>
      <c r="B10" s="23">
        <f t="shared" ref="B10:B49" si="0">C10+D10+E10</f>
        <v>47100</v>
      </c>
      <c r="C10" s="19">
        <f t="shared" ref="C10:C49" si="1">$B$6</f>
        <v>25000</v>
      </c>
      <c r="D10" s="23">
        <f t="shared" ref="D10:D49" si="2">F9*$B$5/$B$7/100</f>
        <v>20000</v>
      </c>
      <c r="E10" s="17">
        <f>E4+E5</f>
        <v>2100</v>
      </c>
      <c r="F10" s="19">
        <f t="shared" ref="F10:F49" si="3">F9-C10</f>
        <v>975000</v>
      </c>
    </row>
    <row r="11" spans="1:6" ht="15.75" customHeight="1">
      <c r="A11" s="17"/>
      <c r="B11" s="23">
        <f t="shared" si="0"/>
        <v>44600</v>
      </c>
      <c r="C11" s="19">
        <f t="shared" si="1"/>
        <v>25000</v>
      </c>
      <c r="D11" s="23">
        <f t="shared" si="2"/>
        <v>19500</v>
      </c>
      <c r="E11" s="17">
        <f t="shared" ref="E11:E49" si="4">E$5</f>
        <v>100</v>
      </c>
      <c r="F11" s="19">
        <f t="shared" si="3"/>
        <v>950000</v>
      </c>
    </row>
    <row r="12" spans="1:6" ht="15.75" customHeight="1">
      <c r="A12" s="17" t="s">
        <v>28</v>
      </c>
      <c r="B12" s="23">
        <f t="shared" si="0"/>
        <v>44100</v>
      </c>
      <c r="C12" s="19">
        <f t="shared" si="1"/>
        <v>25000</v>
      </c>
      <c r="D12" s="23">
        <f t="shared" si="2"/>
        <v>19000</v>
      </c>
      <c r="E12" s="17">
        <f t="shared" si="4"/>
        <v>100</v>
      </c>
      <c r="F12" s="19">
        <f t="shared" si="3"/>
        <v>925000</v>
      </c>
    </row>
    <row r="13" spans="1:6" ht="15.75" customHeight="1">
      <c r="B13" s="23">
        <f t="shared" si="0"/>
        <v>43600</v>
      </c>
      <c r="C13" s="19">
        <f t="shared" si="1"/>
        <v>25000</v>
      </c>
      <c r="D13" s="23">
        <f t="shared" si="2"/>
        <v>18500</v>
      </c>
      <c r="E13" s="17">
        <f t="shared" si="4"/>
        <v>100</v>
      </c>
      <c r="F13" s="19">
        <f t="shared" si="3"/>
        <v>900000</v>
      </c>
    </row>
    <row r="14" spans="1:6" ht="15.75" customHeight="1">
      <c r="A14" s="27" t="s">
        <v>31</v>
      </c>
      <c r="B14" s="23">
        <f t="shared" si="0"/>
        <v>43100</v>
      </c>
      <c r="C14" s="19">
        <f t="shared" si="1"/>
        <v>25000</v>
      </c>
      <c r="D14" s="23">
        <f t="shared" si="2"/>
        <v>18000</v>
      </c>
      <c r="E14" s="17">
        <f t="shared" si="4"/>
        <v>100</v>
      </c>
      <c r="F14" s="19">
        <f t="shared" si="3"/>
        <v>875000</v>
      </c>
    </row>
    <row r="15" spans="1:6" ht="15.75" customHeight="1">
      <c r="B15" s="23">
        <f t="shared" si="0"/>
        <v>42600</v>
      </c>
      <c r="C15" s="19">
        <f t="shared" si="1"/>
        <v>25000</v>
      </c>
      <c r="D15" s="23">
        <f t="shared" si="2"/>
        <v>17500</v>
      </c>
      <c r="E15" s="17">
        <f t="shared" si="4"/>
        <v>100</v>
      </c>
      <c r="F15" s="19">
        <f t="shared" si="3"/>
        <v>850000</v>
      </c>
    </row>
    <row r="16" spans="1:6" ht="15.75" customHeight="1">
      <c r="B16" s="23">
        <f t="shared" si="0"/>
        <v>42100</v>
      </c>
      <c r="C16" s="19">
        <f t="shared" si="1"/>
        <v>25000</v>
      </c>
      <c r="D16" s="23">
        <f t="shared" si="2"/>
        <v>17000</v>
      </c>
      <c r="E16" s="17">
        <f t="shared" si="4"/>
        <v>100</v>
      </c>
      <c r="F16" s="19">
        <f t="shared" si="3"/>
        <v>825000</v>
      </c>
    </row>
    <row r="17" spans="2:6" ht="15.75" customHeight="1">
      <c r="B17" s="23">
        <f t="shared" si="0"/>
        <v>41600</v>
      </c>
      <c r="C17" s="19">
        <f t="shared" si="1"/>
        <v>25000</v>
      </c>
      <c r="D17" s="23">
        <f t="shared" si="2"/>
        <v>16500</v>
      </c>
      <c r="E17" s="17">
        <f t="shared" si="4"/>
        <v>100</v>
      </c>
      <c r="F17" s="19">
        <f t="shared" si="3"/>
        <v>800000</v>
      </c>
    </row>
    <row r="18" spans="2:6" ht="15.75" customHeight="1">
      <c r="B18" s="23">
        <f t="shared" si="0"/>
        <v>41100</v>
      </c>
      <c r="C18" s="19">
        <f t="shared" si="1"/>
        <v>25000</v>
      </c>
      <c r="D18" s="23">
        <f t="shared" si="2"/>
        <v>16000</v>
      </c>
      <c r="E18" s="17">
        <f t="shared" si="4"/>
        <v>100</v>
      </c>
      <c r="F18" s="19">
        <f t="shared" si="3"/>
        <v>775000</v>
      </c>
    </row>
    <row r="19" spans="2:6" ht="15.75" customHeight="1">
      <c r="B19" s="23">
        <f t="shared" si="0"/>
        <v>40600</v>
      </c>
      <c r="C19" s="19">
        <f t="shared" si="1"/>
        <v>25000</v>
      </c>
      <c r="D19" s="23">
        <f t="shared" si="2"/>
        <v>15500</v>
      </c>
      <c r="E19" s="17">
        <f t="shared" si="4"/>
        <v>100</v>
      </c>
      <c r="F19" s="19">
        <f t="shared" si="3"/>
        <v>750000</v>
      </c>
    </row>
    <row r="20" spans="2:6" ht="15.75" customHeight="1">
      <c r="B20" s="23">
        <f t="shared" si="0"/>
        <v>40100</v>
      </c>
      <c r="C20" s="19">
        <f t="shared" si="1"/>
        <v>25000</v>
      </c>
      <c r="D20" s="23">
        <f t="shared" si="2"/>
        <v>15000</v>
      </c>
      <c r="E20" s="17">
        <f t="shared" si="4"/>
        <v>100</v>
      </c>
      <c r="F20" s="19">
        <f t="shared" si="3"/>
        <v>725000</v>
      </c>
    </row>
    <row r="21" spans="2:6" ht="15.75" customHeight="1">
      <c r="B21" s="23">
        <f t="shared" si="0"/>
        <v>39600</v>
      </c>
      <c r="C21" s="19">
        <f t="shared" si="1"/>
        <v>25000</v>
      </c>
      <c r="D21" s="23">
        <f t="shared" si="2"/>
        <v>14500</v>
      </c>
      <c r="E21" s="17">
        <f t="shared" si="4"/>
        <v>100</v>
      </c>
      <c r="F21" s="19">
        <f t="shared" si="3"/>
        <v>700000</v>
      </c>
    </row>
    <row r="22" spans="2:6" ht="12.5">
      <c r="B22" s="23">
        <f t="shared" si="0"/>
        <v>39100</v>
      </c>
      <c r="C22" s="19">
        <f t="shared" si="1"/>
        <v>25000</v>
      </c>
      <c r="D22" s="23">
        <f t="shared" si="2"/>
        <v>14000</v>
      </c>
      <c r="E22" s="17">
        <f t="shared" si="4"/>
        <v>100</v>
      </c>
      <c r="F22" s="19">
        <f t="shared" si="3"/>
        <v>675000</v>
      </c>
    </row>
    <row r="23" spans="2:6" ht="12.5">
      <c r="B23" s="23">
        <f t="shared" si="0"/>
        <v>38600</v>
      </c>
      <c r="C23" s="19">
        <f t="shared" si="1"/>
        <v>25000</v>
      </c>
      <c r="D23" s="23">
        <f t="shared" si="2"/>
        <v>13500</v>
      </c>
      <c r="E23" s="17">
        <f t="shared" si="4"/>
        <v>100</v>
      </c>
      <c r="F23" s="19">
        <f t="shared" si="3"/>
        <v>650000</v>
      </c>
    </row>
    <row r="24" spans="2:6" ht="12.5">
      <c r="B24" s="23">
        <f t="shared" si="0"/>
        <v>38100</v>
      </c>
      <c r="C24" s="19">
        <f t="shared" si="1"/>
        <v>25000</v>
      </c>
      <c r="D24" s="23">
        <f t="shared" si="2"/>
        <v>13000</v>
      </c>
      <c r="E24" s="17">
        <f t="shared" si="4"/>
        <v>100</v>
      </c>
      <c r="F24" s="19">
        <f t="shared" si="3"/>
        <v>625000</v>
      </c>
    </row>
    <row r="25" spans="2:6" ht="12.5">
      <c r="B25" s="23">
        <f t="shared" si="0"/>
        <v>37600</v>
      </c>
      <c r="C25" s="19">
        <f t="shared" si="1"/>
        <v>25000</v>
      </c>
      <c r="D25" s="23">
        <f t="shared" si="2"/>
        <v>12500</v>
      </c>
      <c r="E25" s="17">
        <f t="shared" si="4"/>
        <v>100</v>
      </c>
      <c r="F25" s="19">
        <f t="shared" si="3"/>
        <v>600000</v>
      </c>
    </row>
    <row r="26" spans="2:6" ht="12.5">
      <c r="B26" s="23">
        <f t="shared" si="0"/>
        <v>37100</v>
      </c>
      <c r="C26" s="19">
        <f t="shared" si="1"/>
        <v>25000</v>
      </c>
      <c r="D26" s="23">
        <f t="shared" si="2"/>
        <v>12000</v>
      </c>
      <c r="E26" s="17">
        <f t="shared" si="4"/>
        <v>100</v>
      </c>
      <c r="F26" s="19">
        <f t="shared" si="3"/>
        <v>575000</v>
      </c>
    </row>
    <row r="27" spans="2:6" ht="12.5">
      <c r="B27" s="23">
        <f t="shared" si="0"/>
        <v>36600</v>
      </c>
      <c r="C27" s="19">
        <f t="shared" si="1"/>
        <v>25000</v>
      </c>
      <c r="D27" s="23">
        <f t="shared" si="2"/>
        <v>11500</v>
      </c>
      <c r="E27" s="17">
        <f t="shared" si="4"/>
        <v>100</v>
      </c>
      <c r="F27" s="19">
        <f t="shared" si="3"/>
        <v>550000</v>
      </c>
    </row>
    <row r="28" spans="2:6" ht="12.5">
      <c r="B28" s="23">
        <f t="shared" si="0"/>
        <v>36100</v>
      </c>
      <c r="C28" s="19">
        <f t="shared" si="1"/>
        <v>25000</v>
      </c>
      <c r="D28" s="23">
        <f t="shared" si="2"/>
        <v>11000</v>
      </c>
      <c r="E28" s="17">
        <f t="shared" si="4"/>
        <v>100</v>
      </c>
      <c r="F28" s="19">
        <f t="shared" si="3"/>
        <v>525000</v>
      </c>
    </row>
    <row r="29" spans="2:6" ht="12.5">
      <c r="B29" s="23">
        <f t="shared" si="0"/>
        <v>35600</v>
      </c>
      <c r="C29" s="19">
        <f t="shared" si="1"/>
        <v>25000</v>
      </c>
      <c r="D29" s="23">
        <f t="shared" si="2"/>
        <v>10500</v>
      </c>
      <c r="E29" s="17">
        <f t="shared" si="4"/>
        <v>100</v>
      </c>
      <c r="F29" s="19">
        <f t="shared" si="3"/>
        <v>500000</v>
      </c>
    </row>
    <row r="30" spans="2:6" ht="12.5">
      <c r="B30" s="23">
        <f t="shared" si="0"/>
        <v>35100</v>
      </c>
      <c r="C30" s="19">
        <f t="shared" si="1"/>
        <v>25000</v>
      </c>
      <c r="D30" s="23">
        <f t="shared" si="2"/>
        <v>10000</v>
      </c>
      <c r="E30" s="17">
        <f t="shared" si="4"/>
        <v>100</v>
      </c>
      <c r="F30" s="19">
        <f t="shared" si="3"/>
        <v>475000</v>
      </c>
    </row>
    <row r="31" spans="2:6" ht="12.5">
      <c r="B31" s="23">
        <f t="shared" si="0"/>
        <v>34600</v>
      </c>
      <c r="C31" s="19">
        <f t="shared" si="1"/>
        <v>25000</v>
      </c>
      <c r="D31" s="23">
        <f t="shared" si="2"/>
        <v>9500</v>
      </c>
      <c r="E31" s="17">
        <f t="shared" si="4"/>
        <v>100</v>
      </c>
      <c r="F31" s="19">
        <f t="shared" si="3"/>
        <v>450000</v>
      </c>
    </row>
    <row r="32" spans="2:6" ht="12.5">
      <c r="B32" s="23">
        <f t="shared" si="0"/>
        <v>34100</v>
      </c>
      <c r="C32" s="19">
        <f t="shared" si="1"/>
        <v>25000</v>
      </c>
      <c r="D32" s="23">
        <f t="shared" si="2"/>
        <v>9000</v>
      </c>
      <c r="E32" s="17">
        <f t="shared" si="4"/>
        <v>100</v>
      </c>
      <c r="F32" s="19">
        <f t="shared" si="3"/>
        <v>425000</v>
      </c>
    </row>
    <row r="33" spans="2:6" ht="12.5">
      <c r="B33" s="23">
        <f t="shared" si="0"/>
        <v>33600</v>
      </c>
      <c r="C33" s="19">
        <f t="shared" si="1"/>
        <v>25000</v>
      </c>
      <c r="D33" s="23">
        <f t="shared" si="2"/>
        <v>8500</v>
      </c>
      <c r="E33" s="17">
        <f t="shared" si="4"/>
        <v>100</v>
      </c>
      <c r="F33" s="19">
        <f t="shared" si="3"/>
        <v>400000</v>
      </c>
    </row>
    <row r="34" spans="2:6" ht="12.5">
      <c r="B34" s="23">
        <f t="shared" si="0"/>
        <v>33100</v>
      </c>
      <c r="C34" s="19">
        <f t="shared" si="1"/>
        <v>25000</v>
      </c>
      <c r="D34" s="23">
        <f t="shared" si="2"/>
        <v>8000</v>
      </c>
      <c r="E34" s="17">
        <f t="shared" si="4"/>
        <v>100</v>
      </c>
      <c r="F34" s="19">
        <f t="shared" si="3"/>
        <v>375000</v>
      </c>
    </row>
    <row r="35" spans="2:6" ht="12.5">
      <c r="B35" s="23">
        <f t="shared" si="0"/>
        <v>32600</v>
      </c>
      <c r="C35" s="19">
        <f t="shared" si="1"/>
        <v>25000</v>
      </c>
      <c r="D35" s="23">
        <f t="shared" si="2"/>
        <v>7500</v>
      </c>
      <c r="E35" s="17">
        <f t="shared" si="4"/>
        <v>100</v>
      </c>
      <c r="F35" s="19">
        <f t="shared" si="3"/>
        <v>350000</v>
      </c>
    </row>
    <row r="36" spans="2:6" ht="12.5">
      <c r="B36" s="23">
        <f t="shared" si="0"/>
        <v>32100</v>
      </c>
      <c r="C36" s="19">
        <f t="shared" si="1"/>
        <v>25000</v>
      </c>
      <c r="D36" s="23">
        <f t="shared" si="2"/>
        <v>7000</v>
      </c>
      <c r="E36" s="17">
        <f t="shared" si="4"/>
        <v>100</v>
      </c>
      <c r="F36" s="19">
        <f t="shared" si="3"/>
        <v>325000</v>
      </c>
    </row>
    <row r="37" spans="2:6" ht="12.5">
      <c r="B37" s="23">
        <f t="shared" si="0"/>
        <v>31600</v>
      </c>
      <c r="C37" s="19">
        <f t="shared" si="1"/>
        <v>25000</v>
      </c>
      <c r="D37" s="23">
        <f t="shared" si="2"/>
        <v>6500</v>
      </c>
      <c r="E37" s="17">
        <f t="shared" si="4"/>
        <v>100</v>
      </c>
      <c r="F37" s="19">
        <f t="shared" si="3"/>
        <v>300000</v>
      </c>
    </row>
    <row r="38" spans="2:6" ht="12.5">
      <c r="B38" s="23">
        <f t="shared" si="0"/>
        <v>31100</v>
      </c>
      <c r="C38" s="19">
        <f t="shared" si="1"/>
        <v>25000</v>
      </c>
      <c r="D38" s="23">
        <f t="shared" si="2"/>
        <v>6000</v>
      </c>
      <c r="E38" s="17">
        <f t="shared" si="4"/>
        <v>100</v>
      </c>
      <c r="F38" s="19">
        <f t="shared" si="3"/>
        <v>275000</v>
      </c>
    </row>
    <row r="39" spans="2:6" ht="12.5">
      <c r="B39" s="23">
        <f t="shared" si="0"/>
        <v>30600</v>
      </c>
      <c r="C39" s="19">
        <f t="shared" si="1"/>
        <v>25000</v>
      </c>
      <c r="D39" s="23">
        <f t="shared" si="2"/>
        <v>5500</v>
      </c>
      <c r="E39" s="17">
        <f t="shared" si="4"/>
        <v>100</v>
      </c>
      <c r="F39" s="19">
        <f t="shared" si="3"/>
        <v>250000</v>
      </c>
    </row>
    <row r="40" spans="2:6" ht="12.5">
      <c r="B40" s="23">
        <f t="shared" si="0"/>
        <v>30100</v>
      </c>
      <c r="C40" s="19">
        <f t="shared" si="1"/>
        <v>25000</v>
      </c>
      <c r="D40" s="23">
        <f t="shared" si="2"/>
        <v>5000</v>
      </c>
      <c r="E40" s="17">
        <f t="shared" si="4"/>
        <v>100</v>
      </c>
      <c r="F40" s="19">
        <f t="shared" si="3"/>
        <v>225000</v>
      </c>
    </row>
    <row r="41" spans="2:6" ht="12.5">
      <c r="B41" s="23">
        <f t="shared" si="0"/>
        <v>29600</v>
      </c>
      <c r="C41" s="19">
        <f t="shared" si="1"/>
        <v>25000</v>
      </c>
      <c r="D41" s="23">
        <f t="shared" si="2"/>
        <v>4500</v>
      </c>
      <c r="E41" s="17">
        <f t="shared" si="4"/>
        <v>100</v>
      </c>
      <c r="F41" s="19">
        <f t="shared" si="3"/>
        <v>200000</v>
      </c>
    </row>
    <row r="42" spans="2:6" ht="12.5">
      <c r="B42" s="23">
        <f t="shared" si="0"/>
        <v>29100</v>
      </c>
      <c r="C42" s="19">
        <f t="shared" si="1"/>
        <v>25000</v>
      </c>
      <c r="D42" s="23">
        <f t="shared" si="2"/>
        <v>4000</v>
      </c>
      <c r="E42" s="17">
        <f t="shared" si="4"/>
        <v>100</v>
      </c>
      <c r="F42" s="19">
        <f t="shared" si="3"/>
        <v>175000</v>
      </c>
    </row>
    <row r="43" spans="2:6" ht="12.5">
      <c r="B43" s="23">
        <f t="shared" si="0"/>
        <v>28600</v>
      </c>
      <c r="C43" s="19">
        <f t="shared" si="1"/>
        <v>25000</v>
      </c>
      <c r="D43" s="23">
        <f t="shared" si="2"/>
        <v>3500</v>
      </c>
      <c r="E43" s="17">
        <f t="shared" si="4"/>
        <v>100</v>
      </c>
      <c r="F43" s="19">
        <f t="shared" si="3"/>
        <v>150000</v>
      </c>
    </row>
    <row r="44" spans="2:6" ht="12.5">
      <c r="B44" s="23">
        <f t="shared" si="0"/>
        <v>28100</v>
      </c>
      <c r="C44" s="19">
        <f t="shared" si="1"/>
        <v>25000</v>
      </c>
      <c r="D44" s="23">
        <f t="shared" si="2"/>
        <v>3000</v>
      </c>
      <c r="E44" s="17">
        <f t="shared" si="4"/>
        <v>100</v>
      </c>
      <c r="F44" s="19">
        <f t="shared" si="3"/>
        <v>125000</v>
      </c>
    </row>
    <row r="45" spans="2:6" ht="12.5">
      <c r="B45" s="23">
        <f t="shared" si="0"/>
        <v>27600</v>
      </c>
      <c r="C45" s="19">
        <f t="shared" si="1"/>
        <v>25000</v>
      </c>
      <c r="D45" s="23">
        <f t="shared" si="2"/>
        <v>2500</v>
      </c>
      <c r="E45" s="17">
        <f t="shared" si="4"/>
        <v>100</v>
      </c>
      <c r="F45" s="19">
        <f t="shared" si="3"/>
        <v>100000</v>
      </c>
    </row>
    <row r="46" spans="2:6" ht="12.5">
      <c r="B46" s="23">
        <f t="shared" si="0"/>
        <v>27100</v>
      </c>
      <c r="C46" s="19">
        <f t="shared" si="1"/>
        <v>25000</v>
      </c>
      <c r="D46" s="23">
        <f t="shared" si="2"/>
        <v>2000</v>
      </c>
      <c r="E46" s="17">
        <f t="shared" si="4"/>
        <v>100</v>
      </c>
      <c r="F46" s="19">
        <f t="shared" si="3"/>
        <v>75000</v>
      </c>
    </row>
    <row r="47" spans="2:6" ht="12.5">
      <c r="B47" s="23">
        <f t="shared" si="0"/>
        <v>26600</v>
      </c>
      <c r="C47" s="19">
        <f t="shared" si="1"/>
        <v>25000</v>
      </c>
      <c r="D47" s="23">
        <f t="shared" si="2"/>
        <v>1500</v>
      </c>
      <c r="E47" s="17">
        <f t="shared" si="4"/>
        <v>100</v>
      </c>
      <c r="F47" s="19">
        <f t="shared" si="3"/>
        <v>50000</v>
      </c>
    </row>
    <row r="48" spans="2:6" ht="12.5">
      <c r="B48" s="23">
        <f t="shared" si="0"/>
        <v>26100</v>
      </c>
      <c r="C48" s="19">
        <f t="shared" si="1"/>
        <v>25000</v>
      </c>
      <c r="D48" s="23">
        <f t="shared" si="2"/>
        <v>1000</v>
      </c>
      <c r="E48" s="17">
        <f t="shared" si="4"/>
        <v>100</v>
      </c>
      <c r="F48" s="19">
        <f t="shared" si="3"/>
        <v>25000</v>
      </c>
    </row>
    <row r="49" spans="1:6" ht="12.5">
      <c r="B49" s="23">
        <f t="shared" si="0"/>
        <v>25600</v>
      </c>
      <c r="C49" s="19">
        <f t="shared" si="1"/>
        <v>25000</v>
      </c>
      <c r="D49" s="23">
        <f t="shared" si="2"/>
        <v>500</v>
      </c>
      <c r="E49" s="17">
        <f t="shared" si="4"/>
        <v>100</v>
      </c>
      <c r="F49" s="19">
        <f t="shared" si="3"/>
        <v>0</v>
      </c>
    </row>
    <row r="50" spans="1:6" ht="12.5">
      <c r="A50" s="27" t="s">
        <v>48</v>
      </c>
      <c r="B50" s="31">
        <f t="shared" ref="B50:E50" si="5">SUM(B10:B49)</f>
        <v>1416000</v>
      </c>
      <c r="C50">
        <f t="shared" si="5"/>
        <v>1000000</v>
      </c>
      <c r="D50" s="31">
        <f t="shared" si="5"/>
        <v>410000</v>
      </c>
      <c r="E50">
        <f t="shared" si="5"/>
        <v>6000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68"/>
  <sheetViews>
    <sheetView workbookViewId="0"/>
  </sheetViews>
  <sheetFormatPr baseColWidth="10" defaultColWidth="14.453125" defaultRowHeight="15.75" customHeight="1"/>
  <cols>
    <col min="2" max="2" width="22" customWidth="1"/>
  </cols>
  <sheetData>
    <row r="1" spans="1:26" ht="15.75" customHeight="1">
      <c r="A1" s="32" t="s">
        <v>49</v>
      </c>
      <c r="B1" s="32"/>
      <c r="C1" s="5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.75" customHeight="1">
      <c r="A2" s="33"/>
      <c r="B2" s="34" t="s">
        <v>50</v>
      </c>
      <c r="C2" s="34" t="s">
        <v>14</v>
      </c>
      <c r="D2" s="34" t="s">
        <v>19</v>
      </c>
      <c r="E2" s="34" t="s">
        <v>8</v>
      </c>
      <c r="F2" s="34" t="s">
        <v>18</v>
      </c>
      <c r="G2" s="34" t="s">
        <v>51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5.75" customHeight="1">
      <c r="B3" s="35">
        <v>1</v>
      </c>
      <c r="C3" s="36">
        <v>3807</v>
      </c>
      <c r="D3" s="36">
        <v>686</v>
      </c>
      <c r="E3" s="36">
        <v>60</v>
      </c>
      <c r="F3" s="36">
        <v>3061</v>
      </c>
      <c r="G3" s="36">
        <v>200150</v>
      </c>
    </row>
    <row r="4" spans="1:26" ht="15.75" customHeight="1">
      <c r="B4" s="37">
        <v>2</v>
      </c>
      <c r="C4" s="38">
        <v>3808</v>
      </c>
      <c r="D4" s="38">
        <v>676</v>
      </c>
      <c r="E4" s="38">
        <v>60</v>
      </c>
      <c r="F4" s="38">
        <v>3072</v>
      </c>
      <c r="G4" s="38">
        <v>197078</v>
      </c>
    </row>
    <row r="5" spans="1:26" ht="15.75" customHeight="1">
      <c r="B5" s="35">
        <v>3</v>
      </c>
      <c r="C5" s="36">
        <v>3807</v>
      </c>
      <c r="D5" s="36">
        <v>665</v>
      </c>
      <c r="E5" s="36">
        <v>60</v>
      </c>
      <c r="F5" s="36">
        <v>3082</v>
      </c>
      <c r="G5" s="36">
        <v>193996</v>
      </c>
    </row>
    <row r="6" spans="1:26" ht="15.75" customHeight="1">
      <c r="B6" s="35">
        <v>4</v>
      </c>
      <c r="C6" s="36">
        <v>3807</v>
      </c>
      <c r="D6" s="36">
        <v>655</v>
      </c>
      <c r="E6" s="36">
        <v>60</v>
      </c>
      <c r="F6" s="36">
        <v>3092</v>
      </c>
      <c r="G6" s="36">
        <v>190904</v>
      </c>
    </row>
    <row r="7" spans="1:26" ht="15.75" customHeight="1">
      <c r="B7" s="35">
        <v>5</v>
      </c>
      <c r="C7" s="36">
        <v>3807</v>
      </c>
      <c r="D7" s="36">
        <v>644</v>
      </c>
      <c r="E7" s="36">
        <v>60</v>
      </c>
      <c r="F7" s="36">
        <v>3103</v>
      </c>
      <c r="G7" s="36">
        <v>187801</v>
      </c>
    </row>
    <row r="8" spans="1:26" ht="15.75" customHeight="1">
      <c r="B8" s="35">
        <v>6</v>
      </c>
      <c r="C8" s="36">
        <v>3807</v>
      </c>
      <c r="D8" s="36">
        <v>634</v>
      </c>
      <c r="E8" s="36">
        <v>60</v>
      </c>
      <c r="F8" s="36">
        <v>3113</v>
      </c>
      <c r="G8" s="36">
        <v>184688</v>
      </c>
    </row>
    <row r="9" spans="1:26" ht="15.75" customHeight="1">
      <c r="B9" s="35">
        <v>7</v>
      </c>
      <c r="C9" s="36">
        <v>3807</v>
      </c>
      <c r="D9" s="36">
        <v>623</v>
      </c>
      <c r="E9" s="36">
        <v>60</v>
      </c>
      <c r="F9" s="36">
        <v>3124</v>
      </c>
      <c r="G9" s="36">
        <v>181564</v>
      </c>
    </row>
    <row r="10" spans="1:26" ht="15.75" customHeight="1">
      <c r="B10" s="35">
        <v>8</v>
      </c>
      <c r="C10" s="36">
        <v>3807</v>
      </c>
      <c r="D10" s="36">
        <v>613</v>
      </c>
      <c r="E10" s="36">
        <v>60</v>
      </c>
      <c r="F10" s="36">
        <v>3134</v>
      </c>
      <c r="G10" s="36">
        <v>178430</v>
      </c>
    </row>
    <row r="11" spans="1:26" ht="15.75" customHeight="1">
      <c r="B11" s="35">
        <v>9</v>
      </c>
      <c r="C11" s="36">
        <v>3807</v>
      </c>
      <c r="D11" s="36">
        <v>602</v>
      </c>
      <c r="E11" s="36">
        <v>60</v>
      </c>
      <c r="F11" s="36">
        <v>3145</v>
      </c>
      <c r="G11" s="36">
        <v>175285</v>
      </c>
    </row>
    <row r="12" spans="1:26" ht="15.75" customHeight="1">
      <c r="B12" s="35">
        <v>10</v>
      </c>
      <c r="C12" s="36">
        <v>3807</v>
      </c>
      <c r="D12" s="36">
        <v>592</v>
      </c>
      <c r="E12" s="36">
        <v>60</v>
      </c>
      <c r="F12" s="36">
        <v>3155</v>
      </c>
      <c r="G12" s="36">
        <v>172130</v>
      </c>
    </row>
    <row r="13" spans="1:26" ht="15.75" customHeight="1">
      <c r="B13" s="35">
        <v>11</v>
      </c>
      <c r="C13" s="36">
        <v>3807</v>
      </c>
      <c r="D13" s="36">
        <v>581</v>
      </c>
      <c r="E13" s="36">
        <v>60</v>
      </c>
      <c r="F13" s="36">
        <v>3166</v>
      </c>
      <c r="G13" s="36">
        <v>168964</v>
      </c>
    </row>
    <row r="14" spans="1:26" ht="15.75" customHeight="1">
      <c r="B14" s="35">
        <v>12</v>
      </c>
      <c r="C14" s="36">
        <v>3807</v>
      </c>
      <c r="D14" s="36">
        <v>570</v>
      </c>
      <c r="E14" s="36">
        <v>60</v>
      </c>
      <c r="F14" s="36">
        <v>3177</v>
      </c>
      <c r="G14" s="36">
        <v>165787</v>
      </c>
    </row>
    <row r="15" spans="1:26" ht="15.75" customHeight="1">
      <c r="B15" s="35">
        <v>13</v>
      </c>
      <c r="C15" s="36">
        <v>3807</v>
      </c>
      <c r="D15" s="36">
        <v>560</v>
      </c>
      <c r="E15" s="36">
        <v>60</v>
      </c>
      <c r="F15" s="36">
        <v>3187</v>
      </c>
      <c r="G15" s="36">
        <v>162600</v>
      </c>
    </row>
    <row r="16" spans="1:26" ht="15.75" customHeight="1">
      <c r="B16" s="35">
        <v>14</v>
      </c>
      <c r="C16" s="36">
        <v>3807</v>
      </c>
      <c r="D16" s="36">
        <v>549</v>
      </c>
      <c r="E16" s="36">
        <v>60</v>
      </c>
      <c r="F16" s="36">
        <v>3198</v>
      </c>
      <c r="G16" s="36">
        <v>159402</v>
      </c>
    </row>
    <row r="17" spans="2:7" ht="15.75" customHeight="1">
      <c r="B17" s="35">
        <v>15</v>
      </c>
      <c r="C17" s="36">
        <v>3807</v>
      </c>
      <c r="D17" s="36">
        <v>538</v>
      </c>
      <c r="E17" s="36">
        <v>60</v>
      </c>
      <c r="F17" s="36">
        <v>3209</v>
      </c>
      <c r="G17" s="36">
        <v>156193</v>
      </c>
    </row>
    <row r="18" spans="2:7" ht="15.75" customHeight="1">
      <c r="B18" s="35">
        <v>16</v>
      </c>
      <c r="C18" s="36">
        <v>3807</v>
      </c>
      <c r="D18" s="36">
        <v>527</v>
      </c>
      <c r="E18" s="36">
        <v>60</v>
      </c>
      <c r="F18" s="36">
        <v>3220</v>
      </c>
      <c r="G18" s="36">
        <v>152973</v>
      </c>
    </row>
    <row r="19" spans="2:7" ht="15.75" customHeight="1">
      <c r="B19" s="35">
        <v>17</v>
      </c>
      <c r="C19" s="36">
        <v>3807</v>
      </c>
      <c r="D19" s="36">
        <v>516</v>
      </c>
      <c r="E19" s="36">
        <v>60</v>
      </c>
      <c r="F19" s="36">
        <v>3231</v>
      </c>
      <c r="G19" s="36">
        <v>149742</v>
      </c>
    </row>
    <row r="20" spans="2:7" ht="15.75" customHeight="1">
      <c r="B20" s="35">
        <v>18</v>
      </c>
      <c r="C20" s="36">
        <v>3807</v>
      </c>
      <c r="D20" s="36">
        <v>505</v>
      </c>
      <c r="E20" s="36">
        <v>60</v>
      </c>
      <c r="F20" s="36">
        <v>3242</v>
      </c>
      <c r="G20" s="36">
        <v>146500</v>
      </c>
    </row>
    <row r="21" spans="2:7" ht="15.75" customHeight="1">
      <c r="B21" s="35">
        <v>19</v>
      </c>
      <c r="C21" s="36">
        <v>3807</v>
      </c>
      <c r="D21" s="36">
        <v>494</v>
      </c>
      <c r="E21" s="36">
        <v>60</v>
      </c>
      <c r="F21" s="36">
        <v>3253</v>
      </c>
      <c r="G21" s="36">
        <v>143247</v>
      </c>
    </row>
    <row r="22" spans="2:7" ht="12.5">
      <c r="B22" s="35">
        <v>20</v>
      </c>
      <c r="C22" s="36">
        <v>3807</v>
      </c>
      <c r="D22" s="36">
        <v>483</v>
      </c>
      <c r="E22" s="36">
        <v>60</v>
      </c>
      <c r="F22" s="36">
        <v>3264</v>
      </c>
      <c r="G22" s="36">
        <v>139983</v>
      </c>
    </row>
    <row r="23" spans="2:7" ht="12.5">
      <c r="B23" s="35">
        <v>21</v>
      </c>
      <c r="C23" s="36">
        <v>3807</v>
      </c>
      <c r="D23" s="36">
        <v>472</v>
      </c>
      <c r="E23" s="36">
        <v>60</v>
      </c>
      <c r="F23" s="36">
        <v>3275</v>
      </c>
      <c r="G23" s="36">
        <v>136708</v>
      </c>
    </row>
    <row r="24" spans="2:7" ht="12.5">
      <c r="B24" s="35">
        <v>22</v>
      </c>
      <c r="C24" s="36">
        <v>3807</v>
      </c>
      <c r="D24" s="36">
        <v>461</v>
      </c>
      <c r="E24" s="36">
        <v>60</v>
      </c>
      <c r="F24" s="36">
        <v>3286</v>
      </c>
      <c r="G24" s="36">
        <v>133422</v>
      </c>
    </row>
    <row r="25" spans="2:7" ht="12.5">
      <c r="B25" s="35">
        <v>23</v>
      </c>
      <c r="C25" s="36">
        <v>3807</v>
      </c>
      <c r="D25" s="36">
        <v>450</v>
      </c>
      <c r="E25" s="36">
        <v>60</v>
      </c>
      <c r="F25" s="36">
        <v>3297</v>
      </c>
      <c r="G25" s="36">
        <v>130125</v>
      </c>
    </row>
    <row r="26" spans="2:7" ht="12.5">
      <c r="B26" s="35">
        <v>24</v>
      </c>
      <c r="C26" s="36">
        <v>3807</v>
      </c>
      <c r="D26" s="36">
        <v>439</v>
      </c>
      <c r="E26" s="36">
        <v>60</v>
      </c>
      <c r="F26" s="36">
        <v>3308</v>
      </c>
      <c r="G26" s="36">
        <v>126817</v>
      </c>
    </row>
    <row r="27" spans="2:7" ht="12.5">
      <c r="B27" s="35">
        <v>25</v>
      </c>
      <c r="C27" s="36">
        <v>3807</v>
      </c>
      <c r="D27" s="36">
        <v>428</v>
      </c>
      <c r="E27" s="36">
        <v>60</v>
      </c>
      <c r="F27" s="36">
        <v>3319</v>
      </c>
      <c r="G27" s="36">
        <v>123498</v>
      </c>
    </row>
    <row r="28" spans="2:7" ht="12.5">
      <c r="B28" s="35">
        <v>26</v>
      </c>
      <c r="C28" s="36">
        <v>3807</v>
      </c>
      <c r="D28" s="36">
        <v>417</v>
      </c>
      <c r="E28" s="36">
        <v>60</v>
      </c>
      <c r="F28" s="36">
        <v>3330</v>
      </c>
      <c r="G28" s="36">
        <v>120168</v>
      </c>
    </row>
    <row r="29" spans="2:7" ht="12.5">
      <c r="B29" s="35">
        <v>27</v>
      </c>
      <c r="C29" s="36">
        <v>3807</v>
      </c>
      <c r="D29" s="36">
        <v>406</v>
      </c>
      <c r="E29" s="36">
        <v>60</v>
      </c>
      <c r="F29" s="36">
        <v>3341</v>
      </c>
      <c r="G29" s="36">
        <v>116827</v>
      </c>
    </row>
    <row r="30" spans="2:7" ht="12.5">
      <c r="B30" s="35">
        <v>28</v>
      </c>
      <c r="C30" s="36">
        <v>3807</v>
      </c>
      <c r="D30" s="36">
        <v>394</v>
      </c>
      <c r="E30" s="36">
        <v>60</v>
      </c>
      <c r="F30" s="36">
        <v>3353</v>
      </c>
      <c r="G30" s="36">
        <v>113474</v>
      </c>
    </row>
    <row r="31" spans="2:7" ht="12.5">
      <c r="B31" s="35">
        <v>29</v>
      </c>
      <c r="C31" s="36">
        <v>3807</v>
      </c>
      <c r="D31" s="36">
        <v>383</v>
      </c>
      <c r="E31" s="36">
        <v>60</v>
      </c>
      <c r="F31" s="36">
        <v>3364</v>
      </c>
      <c r="G31" s="36">
        <v>110110</v>
      </c>
    </row>
    <row r="32" spans="2:7" ht="12.5">
      <c r="B32" s="35">
        <v>30</v>
      </c>
      <c r="C32" s="36">
        <v>3807</v>
      </c>
      <c r="D32" s="36">
        <v>372</v>
      </c>
      <c r="E32" s="36">
        <v>60</v>
      </c>
      <c r="F32" s="36">
        <v>3375</v>
      </c>
      <c r="G32" s="36">
        <v>106735</v>
      </c>
    </row>
    <row r="33" spans="1:26" ht="12.5">
      <c r="B33" s="35">
        <v>31</v>
      </c>
      <c r="C33" s="36">
        <v>3807</v>
      </c>
      <c r="D33" s="36">
        <v>360</v>
      </c>
      <c r="E33" s="36">
        <v>60</v>
      </c>
      <c r="F33" s="36">
        <v>3387</v>
      </c>
      <c r="G33" s="36">
        <v>103348</v>
      </c>
    </row>
    <row r="34" spans="1:26" ht="12.5">
      <c r="B34" s="35">
        <v>32</v>
      </c>
      <c r="C34" s="36">
        <v>3807</v>
      </c>
      <c r="D34" s="36">
        <v>349</v>
      </c>
      <c r="E34" s="36">
        <v>60</v>
      </c>
      <c r="F34" s="36">
        <v>3398</v>
      </c>
      <c r="G34" s="36">
        <v>99950</v>
      </c>
    </row>
    <row r="35" spans="1:26" ht="12.5">
      <c r="B35" s="35">
        <v>33</v>
      </c>
      <c r="C35" s="36">
        <v>3807</v>
      </c>
      <c r="D35" s="36">
        <v>337</v>
      </c>
      <c r="E35" s="36">
        <v>60</v>
      </c>
      <c r="F35" s="36">
        <v>3410</v>
      </c>
      <c r="G35" s="36">
        <v>96540</v>
      </c>
    </row>
    <row r="36" spans="1:26" ht="12.5">
      <c r="B36" s="35">
        <v>34</v>
      </c>
      <c r="C36" s="36">
        <v>3807</v>
      </c>
      <c r="D36" s="36">
        <v>326</v>
      </c>
      <c r="E36" s="36">
        <v>60</v>
      </c>
      <c r="F36" s="36">
        <v>3421</v>
      </c>
      <c r="G36" s="36">
        <v>93119</v>
      </c>
    </row>
    <row r="37" spans="1:26" ht="12.5">
      <c r="B37" s="35">
        <v>35</v>
      </c>
      <c r="C37" s="36">
        <v>3807</v>
      </c>
      <c r="D37" s="36">
        <v>314</v>
      </c>
      <c r="E37" s="36">
        <v>60</v>
      </c>
      <c r="F37" s="36">
        <v>3433</v>
      </c>
      <c r="G37" s="36">
        <v>89686</v>
      </c>
    </row>
    <row r="38" spans="1:26" ht="12.5">
      <c r="B38" s="35">
        <v>36</v>
      </c>
      <c r="C38" s="36">
        <v>3807</v>
      </c>
      <c r="D38" s="36">
        <v>303</v>
      </c>
      <c r="E38" s="36">
        <v>60</v>
      </c>
      <c r="F38" s="36">
        <v>3444</v>
      </c>
      <c r="G38" s="36">
        <v>86242</v>
      </c>
    </row>
    <row r="39" spans="1:26" ht="13">
      <c r="A39" s="32" t="s">
        <v>48</v>
      </c>
      <c r="B39" s="39">
        <v>37</v>
      </c>
      <c r="C39" s="36">
        <v>3807</v>
      </c>
      <c r="D39" s="36">
        <v>291</v>
      </c>
      <c r="E39" s="36">
        <v>60</v>
      </c>
      <c r="F39" s="36">
        <v>3456</v>
      </c>
      <c r="G39" s="36">
        <v>82786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5">
      <c r="B40" s="39">
        <v>38</v>
      </c>
      <c r="C40" s="36">
        <v>3807</v>
      </c>
      <c r="D40" s="36">
        <v>279</v>
      </c>
      <c r="E40" s="36">
        <v>60</v>
      </c>
      <c r="F40" s="36">
        <v>3468</v>
      </c>
      <c r="G40" s="36">
        <v>79318</v>
      </c>
    </row>
    <row r="41" spans="1:26" ht="12.5">
      <c r="B41" s="35">
        <v>39</v>
      </c>
      <c r="C41" s="36">
        <v>3807</v>
      </c>
      <c r="D41" s="36">
        <v>268</v>
      </c>
      <c r="E41" s="36">
        <v>60</v>
      </c>
      <c r="F41" s="36">
        <v>3479</v>
      </c>
      <c r="G41" s="36">
        <v>75839</v>
      </c>
    </row>
    <row r="42" spans="1:26" ht="12.5">
      <c r="B42" s="35">
        <v>40</v>
      </c>
      <c r="C42" s="36">
        <v>3807</v>
      </c>
      <c r="D42" s="36">
        <v>256</v>
      </c>
      <c r="E42" s="36">
        <v>60</v>
      </c>
      <c r="F42" s="36">
        <v>3491</v>
      </c>
      <c r="G42" s="36">
        <v>72348</v>
      </c>
    </row>
    <row r="43" spans="1:26" ht="12.5">
      <c r="B43" s="35">
        <v>41</v>
      </c>
      <c r="C43" s="36">
        <v>3807</v>
      </c>
      <c r="D43" s="36">
        <v>244</v>
      </c>
      <c r="E43" s="36">
        <v>60</v>
      </c>
      <c r="F43" s="36">
        <v>3503</v>
      </c>
      <c r="G43" s="36">
        <v>68845</v>
      </c>
    </row>
    <row r="44" spans="1:26" ht="12.5">
      <c r="B44" s="35">
        <v>42</v>
      </c>
      <c r="C44" s="36">
        <v>3807</v>
      </c>
      <c r="D44" s="36">
        <v>232</v>
      </c>
      <c r="E44" s="36">
        <v>60</v>
      </c>
      <c r="F44" s="36">
        <v>3515</v>
      </c>
      <c r="G44" s="36">
        <v>65330</v>
      </c>
    </row>
    <row r="45" spans="1:26" ht="12.5">
      <c r="B45" s="39">
        <v>43</v>
      </c>
      <c r="C45" s="36">
        <v>3807</v>
      </c>
      <c r="D45" s="36">
        <v>220</v>
      </c>
      <c r="E45" s="36">
        <v>60</v>
      </c>
      <c r="F45" s="36">
        <v>3527</v>
      </c>
      <c r="G45" s="36">
        <v>61803</v>
      </c>
    </row>
    <row r="46" spans="1:26" ht="12.5">
      <c r="B46" s="39">
        <v>44</v>
      </c>
      <c r="C46" s="36">
        <v>3807</v>
      </c>
      <c r="D46" s="36">
        <v>209</v>
      </c>
      <c r="E46" s="36">
        <v>60</v>
      </c>
      <c r="F46" s="36">
        <v>3538</v>
      </c>
      <c r="G46" s="36">
        <v>58265</v>
      </c>
    </row>
    <row r="47" spans="1:26" ht="12.5">
      <c r="B47" s="39">
        <v>45</v>
      </c>
      <c r="C47" s="36">
        <v>3807</v>
      </c>
      <c r="D47" s="36">
        <v>197</v>
      </c>
      <c r="E47" s="36">
        <v>60</v>
      </c>
      <c r="F47" s="36">
        <v>3550</v>
      </c>
      <c r="G47" s="36">
        <v>54715</v>
      </c>
    </row>
    <row r="48" spans="1:26" ht="12.5">
      <c r="B48" s="39">
        <v>46</v>
      </c>
      <c r="C48" s="36">
        <v>3807</v>
      </c>
      <c r="D48" s="36">
        <v>185</v>
      </c>
      <c r="E48" s="36">
        <v>60</v>
      </c>
      <c r="F48" s="36">
        <v>3562</v>
      </c>
      <c r="G48" s="36">
        <v>51153</v>
      </c>
    </row>
    <row r="49" spans="2:7" ht="12.5">
      <c r="B49" s="39">
        <v>47</v>
      </c>
      <c r="C49" s="36">
        <v>3807</v>
      </c>
      <c r="D49" s="36">
        <v>173</v>
      </c>
      <c r="E49" s="36">
        <v>60</v>
      </c>
      <c r="F49" s="36">
        <v>3574</v>
      </c>
      <c r="G49" s="36">
        <v>47579</v>
      </c>
    </row>
    <row r="50" spans="2:7" ht="12.5">
      <c r="B50" s="39">
        <v>48</v>
      </c>
      <c r="C50" s="36">
        <v>3807</v>
      </c>
      <c r="D50" s="36">
        <v>161</v>
      </c>
      <c r="E50" s="36">
        <v>60</v>
      </c>
      <c r="F50" s="36">
        <v>3586</v>
      </c>
      <c r="G50" s="36">
        <v>43993</v>
      </c>
    </row>
    <row r="51" spans="2:7" ht="12.5">
      <c r="B51" s="39">
        <v>49</v>
      </c>
      <c r="C51" s="36">
        <v>3807</v>
      </c>
      <c r="D51" s="36">
        <v>148</v>
      </c>
      <c r="E51" s="36">
        <v>60</v>
      </c>
      <c r="F51" s="36">
        <v>3599</v>
      </c>
      <c r="G51" s="36">
        <v>40394</v>
      </c>
    </row>
    <row r="52" spans="2:7" ht="12.5">
      <c r="B52" s="39">
        <v>50</v>
      </c>
      <c r="C52" s="36">
        <v>3807</v>
      </c>
      <c r="D52" s="36">
        <v>136</v>
      </c>
      <c r="E52" s="36">
        <v>60</v>
      </c>
      <c r="F52" s="36">
        <v>3611</v>
      </c>
      <c r="G52" s="36">
        <v>36783</v>
      </c>
    </row>
    <row r="53" spans="2:7" ht="12.5">
      <c r="B53" s="39">
        <v>51</v>
      </c>
      <c r="C53" s="36">
        <v>3807</v>
      </c>
      <c r="D53" s="36">
        <v>124</v>
      </c>
      <c r="E53" s="36">
        <v>60</v>
      </c>
      <c r="F53" s="36">
        <v>3623</v>
      </c>
      <c r="G53" s="36">
        <v>33160</v>
      </c>
    </row>
    <row r="54" spans="2:7" ht="12.5">
      <c r="B54" s="39">
        <v>52</v>
      </c>
      <c r="C54" s="36">
        <v>3807</v>
      </c>
      <c r="D54" s="36">
        <v>112</v>
      </c>
      <c r="E54" s="36">
        <v>60</v>
      </c>
      <c r="F54" s="36">
        <v>3635</v>
      </c>
      <c r="G54" s="36">
        <v>29525</v>
      </c>
    </row>
    <row r="55" spans="2:7" ht="12.5">
      <c r="B55" s="39">
        <v>53</v>
      </c>
      <c r="C55" s="36">
        <v>3807</v>
      </c>
      <c r="D55" s="36">
        <v>100</v>
      </c>
      <c r="E55" s="36">
        <v>60</v>
      </c>
      <c r="F55" s="36">
        <v>3647</v>
      </c>
      <c r="G55" s="36">
        <v>25878</v>
      </c>
    </row>
    <row r="56" spans="2:7" ht="12.5">
      <c r="B56" s="39">
        <v>54</v>
      </c>
      <c r="C56" s="36">
        <v>3807</v>
      </c>
      <c r="D56" s="36">
        <v>87</v>
      </c>
      <c r="E56" s="36">
        <v>60</v>
      </c>
      <c r="F56" s="36">
        <v>3660</v>
      </c>
      <c r="G56" s="36">
        <v>22218</v>
      </c>
    </row>
    <row r="57" spans="2:7" ht="12.5">
      <c r="B57" s="39">
        <v>55</v>
      </c>
      <c r="C57" s="36">
        <v>3807</v>
      </c>
      <c r="D57" s="36">
        <v>75</v>
      </c>
      <c r="E57" s="36">
        <v>60</v>
      </c>
      <c r="F57" s="36">
        <v>3672</v>
      </c>
      <c r="G57" s="36">
        <v>18546</v>
      </c>
    </row>
    <row r="58" spans="2:7" ht="12.5">
      <c r="B58" s="39">
        <v>56</v>
      </c>
      <c r="C58" s="36">
        <v>3807</v>
      </c>
      <c r="D58" s="36">
        <v>63</v>
      </c>
      <c r="E58" s="36">
        <v>60</v>
      </c>
      <c r="F58" s="36">
        <v>3684</v>
      </c>
      <c r="G58" s="36">
        <v>14862</v>
      </c>
    </row>
    <row r="59" spans="2:7" ht="12.5">
      <c r="B59" s="39">
        <v>57</v>
      </c>
      <c r="C59" s="36">
        <v>3807</v>
      </c>
      <c r="D59" s="36">
        <v>50</v>
      </c>
      <c r="E59" s="36">
        <v>60</v>
      </c>
      <c r="F59" s="36">
        <v>3697</v>
      </c>
      <c r="G59" s="36">
        <v>11165</v>
      </c>
    </row>
    <row r="60" spans="2:7" ht="12.5">
      <c r="B60" s="39">
        <v>58</v>
      </c>
      <c r="C60" s="36">
        <v>3807</v>
      </c>
      <c r="D60" s="36">
        <v>38</v>
      </c>
      <c r="E60" s="36">
        <v>60</v>
      </c>
      <c r="F60" s="36">
        <v>3709</v>
      </c>
      <c r="G60" s="36">
        <v>7456</v>
      </c>
    </row>
    <row r="61" spans="2:7" ht="12.5">
      <c r="B61" s="39">
        <v>59</v>
      </c>
      <c r="C61" s="36">
        <v>3807</v>
      </c>
      <c r="D61" s="36">
        <v>25</v>
      </c>
      <c r="E61" s="36">
        <v>60</v>
      </c>
      <c r="F61" s="36">
        <v>3722</v>
      </c>
      <c r="G61" s="36">
        <v>3734</v>
      </c>
    </row>
    <row r="62" spans="2:7" ht="12.5">
      <c r="B62" s="40">
        <v>60</v>
      </c>
      <c r="C62" s="41">
        <v>3807</v>
      </c>
      <c r="D62" s="41">
        <v>13</v>
      </c>
      <c r="E62" s="41">
        <v>60</v>
      </c>
      <c r="F62" s="41">
        <v>3734</v>
      </c>
      <c r="G62" s="41">
        <v>0</v>
      </c>
    </row>
    <row r="63" spans="2:7" ht="12.5">
      <c r="B63" s="42"/>
      <c r="C63" s="43">
        <f t="shared" ref="C63:F63" si="0">SUM(C3:C62)</f>
        <v>228421</v>
      </c>
      <c r="D63" s="43">
        <f t="shared" si="0"/>
        <v>21610</v>
      </c>
      <c r="E63" s="43">
        <f t="shared" si="0"/>
        <v>3600</v>
      </c>
      <c r="F63" s="43">
        <f t="shared" si="0"/>
        <v>203211</v>
      </c>
      <c r="G63" s="42"/>
    </row>
    <row r="64" spans="2:7" ht="12.5">
      <c r="B64" s="42"/>
      <c r="C64" s="42"/>
      <c r="D64" s="42"/>
      <c r="E64" s="42"/>
      <c r="F64" s="42"/>
      <c r="G64" s="42"/>
    </row>
    <row r="65" spans="2:7" ht="12.5">
      <c r="B65" s="42" t="s">
        <v>52</v>
      </c>
      <c r="C65" s="43">
        <f>D63</f>
        <v>21610</v>
      </c>
      <c r="D65" s="42"/>
      <c r="E65" s="42"/>
      <c r="F65" s="42"/>
      <c r="G65" s="42"/>
    </row>
    <row r="66" spans="2:7" ht="12.5">
      <c r="B66" s="44" t="s">
        <v>53</v>
      </c>
      <c r="C66" s="43">
        <f>E63</f>
        <v>3600</v>
      </c>
      <c r="D66" s="42"/>
      <c r="E66" s="42"/>
      <c r="F66" s="42"/>
      <c r="G66" s="42"/>
    </row>
    <row r="67" spans="2:7" ht="12.5">
      <c r="B67" s="44" t="s">
        <v>54</v>
      </c>
      <c r="C67" s="43">
        <f>3211</f>
        <v>3211</v>
      </c>
      <c r="D67" s="42"/>
      <c r="E67" s="42"/>
      <c r="F67" s="42"/>
      <c r="G67" s="42"/>
    </row>
    <row r="68" spans="2:7" ht="12.5">
      <c r="B68" s="42" t="s">
        <v>55</v>
      </c>
      <c r="C68" s="43">
        <f>SUM(C65:C67)</f>
        <v>28421</v>
      </c>
      <c r="D68" s="42"/>
      <c r="E68" s="42"/>
      <c r="F68" s="42"/>
      <c r="G68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36"/>
  <sheetViews>
    <sheetView tabSelected="1" workbookViewId="0">
      <selection activeCell="C3" sqref="C3"/>
    </sheetView>
  </sheetViews>
  <sheetFormatPr baseColWidth="10" defaultColWidth="14.453125" defaultRowHeight="15.75" customHeight="1"/>
  <cols>
    <col min="1" max="1" width="19.453125" customWidth="1"/>
  </cols>
  <sheetData>
    <row r="1" spans="1:6" ht="24.5" customHeight="1">
      <c r="A1" s="1" t="s">
        <v>56</v>
      </c>
      <c r="B1" s="4"/>
      <c r="C1" s="4"/>
      <c r="D1" s="4"/>
      <c r="E1" s="4"/>
      <c r="F1" s="4"/>
    </row>
    <row r="2" spans="1:6" ht="17.5">
      <c r="A2" s="5"/>
      <c r="B2" s="4"/>
      <c r="C2" s="4"/>
      <c r="D2" s="4"/>
      <c r="E2" s="4"/>
      <c r="F2" s="4"/>
    </row>
    <row r="3" spans="1:6" ht="15.5">
      <c r="A3" s="6" t="s">
        <v>4</v>
      </c>
      <c r="B3" s="7"/>
      <c r="C3" s="7"/>
      <c r="D3" s="7"/>
      <c r="E3" s="7"/>
      <c r="F3" s="7"/>
    </row>
    <row r="4" spans="1:6" ht="15.5">
      <c r="A4" s="6" t="s">
        <v>5</v>
      </c>
      <c r="B4" s="6">
        <v>100000</v>
      </c>
      <c r="C4" s="7"/>
      <c r="D4" s="7"/>
      <c r="E4" s="7"/>
      <c r="F4" s="7"/>
    </row>
    <row r="5" spans="1:6" ht="15.5">
      <c r="A5" s="6" t="s">
        <v>7</v>
      </c>
      <c r="B5" s="6">
        <v>4</v>
      </c>
      <c r="C5" s="7"/>
      <c r="D5" s="7"/>
      <c r="E5" s="7"/>
      <c r="F5" s="7"/>
    </row>
    <row r="6" spans="1:6" ht="15.5">
      <c r="A6" s="6" t="s">
        <v>9</v>
      </c>
      <c r="B6" s="6">
        <f>B4/10</f>
        <v>10000</v>
      </c>
      <c r="C6" s="7"/>
      <c r="D6" s="7"/>
      <c r="E6" s="7"/>
      <c r="F6" s="7"/>
    </row>
    <row r="7" spans="1:6" ht="15.5">
      <c r="A7" s="7"/>
      <c r="B7" s="7"/>
      <c r="C7" s="7"/>
      <c r="D7" s="7"/>
      <c r="E7" s="7"/>
      <c r="F7" s="7"/>
    </row>
    <row r="8" spans="1:6" ht="15.5">
      <c r="A8" s="11"/>
      <c r="B8" s="15" t="s">
        <v>18</v>
      </c>
      <c r="C8" s="15" t="s">
        <v>19</v>
      </c>
      <c r="D8" s="15" t="s">
        <v>14</v>
      </c>
      <c r="E8" s="15" t="s">
        <v>21</v>
      </c>
    </row>
    <row r="9" spans="1:6" ht="15.75" customHeight="1">
      <c r="A9" s="17" t="s">
        <v>22</v>
      </c>
      <c r="B9" s="19"/>
      <c r="C9" s="19"/>
      <c r="D9" s="19"/>
      <c r="E9" s="19">
        <f>B4</f>
        <v>100000</v>
      </c>
    </row>
    <row r="10" spans="1:6" ht="15.75" customHeight="1">
      <c r="A10" s="17" t="s">
        <v>27</v>
      </c>
      <c r="B10" s="19">
        <f t="shared" ref="B10:B19" si="0">$B$6</f>
        <v>10000</v>
      </c>
      <c r="C10" s="23">
        <f t="shared" ref="C10:C19" si="1">E9*$B$5/100</f>
        <v>4000</v>
      </c>
      <c r="D10" s="23">
        <f t="shared" ref="D10:D19" si="2">C10+B10</f>
        <v>14000</v>
      </c>
      <c r="E10" s="19">
        <f>E9-B10</f>
        <v>90000</v>
      </c>
    </row>
    <row r="11" spans="1:6" ht="15.75" customHeight="1">
      <c r="A11" s="17" t="s">
        <v>28</v>
      </c>
      <c r="B11" s="19">
        <f t="shared" si="0"/>
        <v>10000</v>
      </c>
      <c r="C11" s="23">
        <f t="shared" si="1"/>
        <v>3600</v>
      </c>
      <c r="D11" s="23">
        <f t="shared" si="2"/>
        <v>13600</v>
      </c>
      <c r="E11" s="19">
        <f t="shared" ref="E11:E19" si="3">E10-B10</f>
        <v>80000</v>
      </c>
    </row>
    <row r="12" spans="1:6" ht="15.75" customHeight="1">
      <c r="A12" s="17" t="s">
        <v>29</v>
      </c>
      <c r="B12" s="19">
        <f t="shared" si="0"/>
        <v>10000</v>
      </c>
      <c r="C12" s="23">
        <f t="shared" si="1"/>
        <v>3200</v>
      </c>
      <c r="D12" s="23">
        <f t="shared" si="2"/>
        <v>13200</v>
      </c>
      <c r="E12" s="19">
        <f t="shared" si="3"/>
        <v>70000</v>
      </c>
    </row>
    <row r="13" spans="1:6" ht="15.75" customHeight="1">
      <c r="A13" s="17" t="s">
        <v>30</v>
      </c>
      <c r="B13" s="19">
        <f t="shared" si="0"/>
        <v>10000</v>
      </c>
      <c r="C13" s="23">
        <f t="shared" si="1"/>
        <v>2800</v>
      </c>
      <c r="D13" s="23">
        <f t="shared" si="2"/>
        <v>12800</v>
      </c>
      <c r="E13" s="19">
        <f t="shared" si="3"/>
        <v>60000</v>
      </c>
    </row>
    <row r="14" spans="1:6" ht="15.75" customHeight="1">
      <c r="A14" s="17" t="s">
        <v>32</v>
      </c>
      <c r="B14" s="19">
        <f t="shared" si="0"/>
        <v>10000</v>
      </c>
      <c r="C14" s="23">
        <f t="shared" si="1"/>
        <v>2400</v>
      </c>
      <c r="D14" s="23">
        <f t="shared" si="2"/>
        <v>12400</v>
      </c>
      <c r="E14" s="19">
        <f t="shared" si="3"/>
        <v>50000</v>
      </c>
    </row>
    <row r="15" spans="1:6" ht="15.75" customHeight="1">
      <c r="A15" s="17" t="s">
        <v>33</v>
      </c>
      <c r="B15" s="19">
        <f t="shared" si="0"/>
        <v>10000</v>
      </c>
      <c r="C15" s="23">
        <f t="shared" si="1"/>
        <v>2000</v>
      </c>
      <c r="D15" s="23">
        <f t="shared" si="2"/>
        <v>12000</v>
      </c>
      <c r="E15" s="19">
        <f t="shared" si="3"/>
        <v>40000</v>
      </c>
    </row>
    <row r="16" spans="1:6" ht="15.75" customHeight="1">
      <c r="A16" s="17" t="s">
        <v>34</v>
      </c>
      <c r="B16" s="19">
        <f t="shared" si="0"/>
        <v>10000</v>
      </c>
      <c r="C16" s="23">
        <f t="shared" si="1"/>
        <v>1600</v>
      </c>
      <c r="D16" s="23">
        <f t="shared" si="2"/>
        <v>11600</v>
      </c>
      <c r="E16" s="19">
        <f t="shared" si="3"/>
        <v>30000</v>
      </c>
    </row>
    <row r="17" spans="1:5" ht="15.75" customHeight="1">
      <c r="A17" s="17" t="s">
        <v>35</v>
      </c>
      <c r="B17" s="19">
        <f t="shared" si="0"/>
        <v>10000</v>
      </c>
      <c r="C17" s="23">
        <f t="shared" si="1"/>
        <v>1200</v>
      </c>
      <c r="D17" s="23">
        <f t="shared" si="2"/>
        <v>11200</v>
      </c>
      <c r="E17" s="19">
        <f t="shared" si="3"/>
        <v>20000</v>
      </c>
    </row>
    <row r="18" spans="1:5" ht="15.75" customHeight="1">
      <c r="A18" s="17" t="s">
        <v>36</v>
      </c>
      <c r="B18" s="19">
        <f t="shared" si="0"/>
        <v>10000</v>
      </c>
      <c r="C18" s="23">
        <f t="shared" si="1"/>
        <v>800</v>
      </c>
      <c r="D18" s="23">
        <f t="shared" si="2"/>
        <v>10800</v>
      </c>
      <c r="E18" s="19">
        <f t="shared" si="3"/>
        <v>10000</v>
      </c>
    </row>
    <row r="19" spans="1:5" ht="15.75" customHeight="1">
      <c r="A19" s="17" t="s">
        <v>37</v>
      </c>
      <c r="B19" s="19">
        <f t="shared" si="0"/>
        <v>10000</v>
      </c>
      <c r="C19" s="23">
        <f t="shared" si="1"/>
        <v>400</v>
      </c>
      <c r="D19" s="23">
        <f t="shared" si="2"/>
        <v>10400</v>
      </c>
      <c r="E19" s="19">
        <f t="shared" si="3"/>
        <v>0</v>
      </c>
    </row>
    <row r="20" spans="1:5" ht="15.75" customHeight="1">
      <c r="A20" s="17" t="s">
        <v>48</v>
      </c>
      <c r="B20" s="19">
        <f t="shared" ref="B20:D20" si="4">SUM(B10:B19)</f>
        <v>100000</v>
      </c>
      <c r="C20" s="23">
        <f t="shared" si="4"/>
        <v>22000</v>
      </c>
      <c r="D20" s="23">
        <f t="shared" si="4"/>
        <v>122000</v>
      </c>
      <c r="E20" s="19"/>
    </row>
    <row r="23" spans="1:5" ht="15.5">
      <c r="A23" s="11"/>
      <c r="B23" s="15" t="s">
        <v>18</v>
      </c>
      <c r="C23" s="15" t="s">
        <v>19</v>
      </c>
      <c r="D23" s="15" t="s">
        <v>14</v>
      </c>
      <c r="E23" s="15" t="s">
        <v>21</v>
      </c>
    </row>
    <row r="24" spans="1:5" ht="12.5">
      <c r="A24" s="17" t="s">
        <v>22</v>
      </c>
      <c r="B24" s="19"/>
      <c r="C24" s="19"/>
      <c r="D24" s="19"/>
      <c r="E24" s="19" t="e">
        <f ca="1">visformel(E9)</f>
        <v>#NAME?</v>
      </c>
    </row>
    <row r="25" spans="1:5" ht="12.5">
      <c r="A25" s="17" t="s">
        <v>27</v>
      </c>
      <c r="B25" s="19" t="e">
        <f t="shared" ref="B25:C25" ca="1" si="5">visformel(B10)</f>
        <v>#NAME?</v>
      </c>
      <c r="C25" s="23" t="e">
        <f t="shared" ca="1" si="5"/>
        <v>#NAME?</v>
      </c>
      <c r="D25" s="23" t="e">
        <f t="shared" ref="D25:E25" ca="1" si="6">visformel(D10)</f>
        <v>#NAME?</v>
      </c>
      <c r="E25" s="19" t="e">
        <f t="shared" ca="1" si="6"/>
        <v>#NAME?</v>
      </c>
    </row>
    <row r="26" spans="1:5" ht="12.5">
      <c r="A26" s="17" t="s">
        <v>28</v>
      </c>
      <c r="B26" s="19" t="e">
        <f t="shared" ref="B26:C26" ca="1" si="7">visformel(B11)</f>
        <v>#NAME?</v>
      </c>
      <c r="C26" s="23" t="e">
        <f t="shared" ca="1" si="7"/>
        <v>#NAME?</v>
      </c>
      <c r="D26" s="23" t="e">
        <f t="shared" ref="D26:E26" ca="1" si="8">visformel(D11)</f>
        <v>#NAME?</v>
      </c>
      <c r="E26" s="19" t="e">
        <f t="shared" ca="1" si="8"/>
        <v>#NAME?</v>
      </c>
    </row>
    <row r="27" spans="1:5" ht="12.5">
      <c r="A27" s="17" t="s">
        <v>29</v>
      </c>
      <c r="B27" s="19" t="e">
        <f t="shared" ref="B27:C27" ca="1" si="9">visformel(B12)</f>
        <v>#NAME?</v>
      </c>
      <c r="C27" s="23" t="e">
        <f t="shared" ca="1" si="9"/>
        <v>#NAME?</v>
      </c>
      <c r="D27" s="23" t="e">
        <f t="shared" ref="D27:E27" ca="1" si="10">visformel(D12)</f>
        <v>#NAME?</v>
      </c>
      <c r="E27" s="19" t="e">
        <f t="shared" ca="1" si="10"/>
        <v>#NAME?</v>
      </c>
    </row>
    <row r="28" spans="1:5" ht="12.5">
      <c r="A28" s="17" t="s">
        <v>30</v>
      </c>
      <c r="B28" s="19" t="e">
        <f t="shared" ref="B28:C28" ca="1" si="11">visformel(B13)</f>
        <v>#NAME?</v>
      </c>
      <c r="C28" s="23" t="e">
        <f t="shared" ca="1" si="11"/>
        <v>#NAME?</v>
      </c>
      <c r="D28" s="23" t="e">
        <f t="shared" ref="D28:E28" ca="1" si="12">visformel(D13)</f>
        <v>#NAME?</v>
      </c>
      <c r="E28" s="19" t="e">
        <f t="shared" ca="1" si="12"/>
        <v>#NAME?</v>
      </c>
    </row>
    <row r="29" spans="1:5" ht="12.5">
      <c r="A29" s="17" t="s">
        <v>32</v>
      </c>
      <c r="B29" s="19" t="e">
        <f t="shared" ref="B29:C29" ca="1" si="13">visformel(B14)</f>
        <v>#NAME?</v>
      </c>
      <c r="C29" s="23" t="e">
        <f t="shared" ca="1" si="13"/>
        <v>#NAME?</v>
      </c>
      <c r="D29" s="23" t="e">
        <f t="shared" ref="D29:E29" ca="1" si="14">visformel(D14)</f>
        <v>#NAME?</v>
      </c>
      <c r="E29" s="19" t="e">
        <f t="shared" ca="1" si="14"/>
        <v>#NAME?</v>
      </c>
    </row>
    <row r="30" spans="1:5" ht="12.5">
      <c r="A30" s="17" t="s">
        <v>33</v>
      </c>
      <c r="B30" s="19" t="e">
        <f t="shared" ref="B30:C30" ca="1" si="15">visformel(B15)</f>
        <v>#NAME?</v>
      </c>
      <c r="C30" s="23" t="e">
        <f t="shared" ca="1" si="15"/>
        <v>#NAME?</v>
      </c>
      <c r="D30" s="23" t="e">
        <f t="shared" ref="D30:E30" ca="1" si="16">visformel(D15)</f>
        <v>#NAME?</v>
      </c>
      <c r="E30" s="19" t="e">
        <f t="shared" ca="1" si="16"/>
        <v>#NAME?</v>
      </c>
    </row>
    <row r="31" spans="1:5" ht="12.5">
      <c r="A31" s="17" t="s">
        <v>34</v>
      </c>
      <c r="B31" s="19" t="e">
        <f t="shared" ref="B31:C31" ca="1" si="17">visformel(B16)</f>
        <v>#NAME?</v>
      </c>
      <c r="C31" s="23" t="e">
        <f t="shared" ca="1" si="17"/>
        <v>#NAME?</v>
      </c>
      <c r="D31" s="23" t="e">
        <f t="shared" ref="D31:E31" ca="1" si="18">visformel(D16)</f>
        <v>#NAME?</v>
      </c>
      <c r="E31" s="19" t="e">
        <f t="shared" ca="1" si="18"/>
        <v>#NAME?</v>
      </c>
    </row>
    <row r="32" spans="1:5" ht="12.5">
      <c r="A32" s="17" t="s">
        <v>35</v>
      </c>
      <c r="B32" s="19" t="e">
        <f t="shared" ref="B32:C32" ca="1" si="19">visformel(B17)</f>
        <v>#NAME?</v>
      </c>
      <c r="C32" s="23" t="e">
        <f t="shared" ca="1" si="19"/>
        <v>#NAME?</v>
      </c>
      <c r="D32" s="23" t="e">
        <f t="shared" ref="D32:E32" ca="1" si="20">visformel(D17)</f>
        <v>#NAME?</v>
      </c>
      <c r="E32" s="19" t="e">
        <f t="shared" ca="1" si="20"/>
        <v>#NAME?</v>
      </c>
    </row>
    <row r="33" spans="1:5" ht="12.5">
      <c r="A33" s="17" t="s">
        <v>36</v>
      </c>
      <c r="B33" s="19" t="e">
        <f t="shared" ref="B33:C33" ca="1" si="21">visformel(B18)</f>
        <v>#NAME?</v>
      </c>
      <c r="C33" s="23" t="e">
        <f t="shared" ca="1" si="21"/>
        <v>#NAME?</v>
      </c>
      <c r="D33" s="23" t="e">
        <f t="shared" ref="D33:E33" ca="1" si="22">visformel(D18)</f>
        <v>#NAME?</v>
      </c>
      <c r="E33" s="19" t="e">
        <f t="shared" ca="1" si="22"/>
        <v>#NAME?</v>
      </c>
    </row>
    <row r="34" spans="1:5" ht="12.5">
      <c r="A34" s="17" t="s">
        <v>37</v>
      </c>
      <c r="B34" s="19" t="e">
        <f t="shared" ref="B34:C34" ca="1" si="23">visformel(B19)</f>
        <v>#NAME?</v>
      </c>
      <c r="C34" s="23" t="e">
        <f t="shared" ca="1" si="23"/>
        <v>#NAME?</v>
      </c>
      <c r="D34" s="23" t="e">
        <f t="shared" ref="D34:E34" ca="1" si="24">visformel(D19)</f>
        <v>#NAME?</v>
      </c>
      <c r="E34" s="19" t="e">
        <f t="shared" ca="1" si="24"/>
        <v>#NAME?</v>
      </c>
    </row>
    <row r="35" spans="1:5" ht="12.5">
      <c r="A35" s="17" t="s">
        <v>48</v>
      </c>
      <c r="B35" s="19" t="e">
        <f t="shared" ref="B35:C35" ca="1" si="25">visformel(B20)</f>
        <v>#NAME?</v>
      </c>
      <c r="C35" s="23" t="e">
        <f t="shared" ca="1" si="25"/>
        <v>#NAME?</v>
      </c>
      <c r="D35" s="23" t="e">
        <f t="shared" ref="D35:E35" ca="1" si="26">visformel(D20)</f>
        <v>#NAME?</v>
      </c>
      <c r="E35" s="19" t="e">
        <f t="shared" ca="1" si="26"/>
        <v>#NAME?</v>
      </c>
    </row>
    <row r="36" spans="1:5" ht="12.5">
      <c r="C36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Oppgåve 5.2</vt:lpstr>
      <vt:lpstr>Oppgåve 5.6</vt:lpstr>
      <vt:lpstr>Oppgåve 5.6b</vt:lpstr>
      <vt:lpstr>Oppgåve 5.8e</vt:lpstr>
      <vt:lpstr>Lån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2019-05-08T13:27:34Z</dcterms:modified>
</cp:coreProperties>
</file>