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eregning av nettolønn for en m" sheetId="1" r:id="rId3"/>
    <sheet state="visible" name="Beregning av skatteoppgjør for " sheetId="2" r:id="rId4"/>
  </sheets>
  <definedNames/>
  <calcPr/>
</workbook>
</file>

<file path=xl/sharedStrings.xml><?xml version="1.0" encoding="utf-8"?>
<sst xmlns="http://schemas.openxmlformats.org/spreadsheetml/2006/main" count="100" uniqueCount="48">
  <si>
    <t>Skatteregler</t>
  </si>
  <si>
    <t>Fra skattemeldingen (selvangivelsen)</t>
  </si>
  <si>
    <t>Nettolønnen til Morten i februar 2018</t>
  </si>
  <si>
    <t>Inntektsskatt</t>
  </si>
  <si>
    <t>%</t>
  </si>
  <si>
    <t>Personinntekt</t>
  </si>
  <si>
    <t>Opplysninger til beregningen</t>
  </si>
  <si>
    <t>kr</t>
  </si>
  <si>
    <t>Beregning av nettolønn</t>
  </si>
  <si>
    <t>Trygdeavgift</t>
  </si>
  <si>
    <t>Fast månedslønn</t>
  </si>
  <si>
    <t>Renteinntekter</t>
  </si>
  <si>
    <t>Innslag trinnskatt trinn 1</t>
  </si>
  <si>
    <t>Lønn</t>
  </si>
  <si>
    <t>Renteutgifter</t>
  </si>
  <si>
    <t>Skattetabell</t>
  </si>
  <si>
    <t>Trinnskatt trinn 1</t>
  </si>
  <si>
    <t>Innslag trinnskatt trinn 2</t>
  </si>
  <si>
    <t>Minstefradrag</t>
  </si>
  <si>
    <t>Overtidstimelønn</t>
  </si>
  <si>
    <t>kr/t</t>
  </si>
  <si>
    <t>Overtidslønn</t>
  </si>
  <si>
    <t>Skatteprosent på overtid</t>
  </si>
  <si>
    <t>Bruttolønn</t>
  </si>
  <si>
    <t>Fagforeningskontingent</t>
  </si>
  <si>
    <t>Pensjonssparing</t>
  </si>
  <si>
    <t>Trekk</t>
  </si>
  <si>
    <t>Antall overtidstimer</t>
  </si>
  <si>
    <t>t</t>
  </si>
  <si>
    <t>Sum trekk før skatt</t>
  </si>
  <si>
    <t>Trinnskatt trinn 2</t>
  </si>
  <si>
    <t>Alminnelig inntekt</t>
  </si>
  <si>
    <t>Trekkgrunnlag for skatt</t>
  </si>
  <si>
    <t>Innslag trinnskatt trinn 3</t>
  </si>
  <si>
    <t>Trinnskatt trinn 3</t>
  </si>
  <si>
    <t>Skatteberegning</t>
  </si>
  <si>
    <t>Innslag trinnskatt trinn 4</t>
  </si>
  <si>
    <t>Trinnskatt trinn 4</t>
  </si>
  <si>
    <t>Skatt av fast månedslønn</t>
  </si>
  <si>
    <t>Skatt på overtidslønn</t>
  </si>
  <si>
    <t>Skattetrekk av den faste lønnen:</t>
  </si>
  <si>
    <t>Sum trekk</t>
  </si>
  <si>
    <t>Minstefradrag, nedre grense</t>
  </si>
  <si>
    <t xml:space="preserve"> - Sum trekk</t>
  </si>
  <si>
    <t>Minstefradrag, øvre grense</t>
  </si>
  <si>
    <t>Nettolønn for februar</t>
  </si>
  <si>
    <t>Samlet skatt</t>
  </si>
  <si>
    <t>Nettoinntekt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</si>
</sst>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4.0"/>
      <name val="Arial"/>
    </font>
    <font>
      <sz val="14.0"/>
      <name val="Arial"/>
    </font>
    <font>
      <sz val="10.0"/>
      <name val="Arial"/>
    </font>
    <font>
      <name val="Arial"/>
    </font>
    <font/>
    <font>
      <u/>
      <sz val="14.0"/>
      <color rgb="FF1155CC"/>
      <name val="Arial"/>
    </font>
    <font>
      <sz val="14.0"/>
      <color rgb="FF000000"/>
      <name val="Arial"/>
    </font>
    <font>
      <sz val="14.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right/>
    </border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1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horizontal="left" readingOrder="0"/>
    </xf>
    <xf borderId="0" fillId="0" fontId="1" numFmtId="0" xfId="0" applyAlignment="1" applyFont="1">
      <alignment readingOrder="0" vertical="bottom"/>
    </xf>
    <xf borderId="1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5" numFmtId="0" xfId="0" applyAlignment="1" applyFont="1">
      <alignment readingOrder="0"/>
    </xf>
    <xf borderId="0" fillId="0" fontId="2" numFmtId="2" xfId="0" applyAlignment="1" applyFont="1" applyNumberFormat="1">
      <alignment horizontal="right" vertical="bottom"/>
    </xf>
    <xf borderId="0" fillId="0" fontId="2" numFmtId="2" xfId="0" applyAlignment="1" applyFont="1" applyNumberFormat="1">
      <alignment vertical="bottom"/>
    </xf>
    <xf borderId="2" fillId="0" fontId="2" numFmtId="0" xfId="0" applyAlignment="1" applyBorder="1" applyFont="1">
      <alignment vertical="bottom"/>
    </xf>
    <xf borderId="2" fillId="0" fontId="2" numFmtId="2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0" fillId="0" fontId="2" numFmtId="2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2" fontId="7" numFmtId="2" xfId="0" applyAlignment="1" applyFill="1" applyFont="1" applyNumberFormat="1">
      <alignment horizontal="right" vertical="bottom"/>
    </xf>
    <xf borderId="3" fillId="0" fontId="1" numFmtId="0" xfId="0" applyAlignment="1" applyBorder="1" applyFont="1">
      <alignment vertical="bottom"/>
    </xf>
    <xf borderId="3" fillId="0" fontId="1" numFmtId="2" xfId="0" applyAlignment="1" applyBorder="1" applyFont="1" applyNumberFormat="1">
      <alignment horizontal="right" vertical="bottom"/>
    </xf>
    <xf borderId="4" fillId="0" fontId="1" numFmtId="0" xfId="0" applyAlignment="1" applyBorder="1" applyFont="1">
      <alignment horizontal="left" vertical="bottom"/>
    </xf>
    <xf borderId="2" fillId="0" fontId="1" numFmtId="0" xfId="0" applyAlignment="1" applyBorder="1" applyFont="1">
      <alignment vertical="bottom"/>
    </xf>
    <xf borderId="0" fillId="0" fontId="8" numFmtId="0" xfId="0" applyFont="1"/>
    <xf borderId="2" fillId="0" fontId="1" numFmtId="2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14"/>
    <col customWidth="1" min="2" max="2" width="9.0"/>
    <col customWidth="1" min="3" max="3" width="5.86"/>
    <col customWidth="1" min="4" max="4" width="43.57"/>
    <col customWidth="1" min="5" max="5" width="14.0"/>
    <col customWidth="1" min="6" max="6" width="4.86"/>
  </cols>
  <sheetData>
    <row r="1">
      <c r="A1" s="5" t="s">
        <v>2</v>
      </c>
      <c r="B1" s="5"/>
      <c r="C1" s="5"/>
      <c r="D1" s="4"/>
      <c r="E1" s="7"/>
      <c r="F1" s="7"/>
      <c r="G1" s="7"/>
      <c r="I1" s="9"/>
    </row>
    <row r="2">
      <c r="A2" s="3" t="s">
        <v>6</v>
      </c>
      <c r="B2" s="2"/>
      <c r="C2" s="2"/>
      <c r="D2" s="5" t="s">
        <v>8</v>
      </c>
      <c r="E2" s="2"/>
      <c r="F2" s="2"/>
      <c r="G2" s="7"/>
    </row>
    <row r="3">
      <c r="A3" s="2" t="s">
        <v>10</v>
      </c>
      <c r="B3" s="8">
        <v>38000.0</v>
      </c>
      <c r="C3" s="2" t="s">
        <v>7</v>
      </c>
      <c r="D3" s="1" t="s">
        <v>13</v>
      </c>
      <c r="E3" s="2"/>
      <c r="F3" s="2"/>
      <c r="G3" s="7"/>
    </row>
    <row r="4">
      <c r="A4" s="2" t="s">
        <v>15</v>
      </c>
      <c r="B4" s="8">
        <v>7100.0</v>
      </c>
      <c r="C4" s="2"/>
      <c r="D4" s="2" t="s">
        <v>10</v>
      </c>
      <c r="E4" s="10">
        <f>B3</f>
        <v>38000</v>
      </c>
      <c r="F4" s="2" t="s">
        <v>7</v>
      </c>
      <c r="G4" s="7"/>
    </row>
    <row r="5">
      <c r="A5" s="2" t="s">
        <v>19</v>
      </c>
      <c r="B5" s="8">
        <v>1100.0</v>
      </c>
      <c r="C5" s="2" t="s">
        <v>20</v>
      </c>
      <c r="D5" s="2" t="s">
        <v>21</v>
      </c>
      <c r="E5" s="10">
        <f>B10*B5</f>
        <v>5500</v>
      </c>
      <c r="F5" s="2" t="s">
        <v>7</v>
      </c>
      <c r="G5" s="7"/>
    </row>
    <row r="6">
      <c r="A6" s="2" t="s">
        <v>22</v>
      </c>
      <c r="B6" s="8">
        <v>36.0</v>
      </c>
      <c r="C6" s="2" t="s">
        <v>4</v>
      </c>
      <c r="D6" s="1" t="s">
        <v>23</v>
      </c>
      <c r="E6" s="10">
        <f>SUM(E4:E5)</f>
        <v>43500</v>
      </c>
      <c r="F6" s="2" t="s">
        <v>7</v>
      </c>
      <c r="G6" s="7"/>
    </row>
    <row r="7">
      <c r="A7" s="2" t="s">
        <v>24</v>
      </c>
      <c r="B7" s="8">
        <v>1.5</v>
      </c>
      <c r="C7" s="2" t="s">
        <v>4</v>
      </c>
      <c r="D7" s="2"/>
      <c r="E7" s="11"/>
      <c r="F7" s="2"/>
      <c r="G7" s="7"/>
    </row>
    <row r="8">
      <c r="A8" s="2" t="s">
        <v>25</v>
      </c>
      <c r="B8" s="8">
        <v>2.0</v>
      </c>
      <c r="C8" s="2" t="s">
        <v>4</v>
      </c>
      <c r="D8" s="1" t="s">
        <v>26</v>
      </c>
      <c r="E8" s="11"/>
      <c r="F8" s="2"/>
      <c r="G8" s="7"/>
    </row>
    <row r="9">
      <c r="A9" s="2"/>
      <c r="B9" s="2"/>
      <c r="C9" s="2"/>
      <c r="D9" s="2" t="s">
        <v>25</v>
      </c>
      <c r="E9" s="10">
        <f>B8*E4/100</f>
        <v>760</v>
      </c>
      <c r="F9" s="2" t="s">
        <v>7</v>
      </c>
      <c r="G9" s="7"/>
    </row>
    <row r="10">
      <c r="A10" s="2" t="s">
        <v>27</v>
      </c>
      <c r="B10" s="8">
        <v>5.0</v>
      </c>
      <c r="C10" s="2" t="s">
        <v>28</v>
      </c>
      <c r="D10" s="2" t="s">
        <v>24</v>
      </c>
      <c r="E10" s="10">
        <f>B7*E6/100</f>
        <v>652.5</v>
      </c>
      <c r="F10" s="2" t="s">
        <v>7</v>
      </c>
      <c r="G10" s="7"/>
    </row>
    <row r="11">
      <c r="A11" s="2"/>
      <c r="B11" s="2"/>
      <c r="C11" s="2"/>
      <c r="D11" s="5" t="s">
        <v>29</v>
      </c>
      <c r="E11" s="10">
        <f>E9+E10</f>
        <v>1412.5</v>
      </c>
      <c r="F11" s="2" t="s">
        <v>7</v>
      </c>
      <c r="G11" s="7"/>
    </row>
    <row r="12">
      <c r="A12" s="2"/>
      <c r="B12" s="2"/>
      <c r="C12" s="2"/>
      <c r="D12" s="5" t="s">
        <v>32</v>
      </c>
      <c r="E12" s="10">
        <f>E4-E11</f>
        <v>36587.5</v>
      </c>
      <c r="F12" s="14" t="s">
        <v>7</v>
      </c>
      <c r="G12" s="7"/>
    </row>
    <row r="13">
      <c r="A13" s="2"/>
      <c r="B13" s="2"/>
      <c r="C13" s="2"/>
      <c r="D13" s="2" t="s">
        <v>38</v>
      </c>
      <c r="E13" s="15">
        <v>10819.0</v>
      </c>
      <c r="F13" s="2" t="s">
        <v>7</v>
      </c>
      <c r="G13" s="16"/>
    </row>
    <row r="14">
      <c r="A14" s="2"/>
      <c r="B14" s="2"/>
      <c r="C14" s="2"/>
      <c r="D14" s="2" t="s">
        <v>39</v>
      </c>
      <c r="E14" s="10">
        <f>B6*E5/100</f>
        <v>1980</v>
      </c>
      <c r="F14" s="2" t="s">
        <v>7</v>
      </c>
      <c r="G14" s="7"/>
    </row>
    <row r="15">
      <c r="A15" s="14" t="s">
        <v>40</v>
      </c>
      <c r="B15" s="2"/>
      <c r="C15" s="2"/>
      <c r="D15" s="1" t="s">
        <v>41</v>
      </c>
      <c r="E15" s="10">
        <f>E9+E10+E13+E14</f>
        <v>14211.5</v>
      </c>
      <c r="F15" s="2" t="s">
        <v>7</v>
      </c>
      <c r="G15" s="7"/>
    </row>
    <row r="16">
      <c r="A16" s="17" t="str">
        <f>HYPERLINK("https://tabellkort.app.skatteetaten.no","Skattetabeller")</f>
        <v>Skattetabeller</v>
      </c>
      <c r="B16" s="2"/>
      <c r="C16" s="2"/>
      <c r="D16" s="2"/>
      <c r="E16" s="11"/>
      <c r="F16" s="2"/>
      <c r="G16" s="7"/>
    </row>
    <row r="17">
      <c r="A17" s="2"/>
      <c r="B17" s="2"/>
      <c r="C17" s="2"/>
      <c r="D17" s="2" t="s">
        <v>23</v>
      </c>
      <c r="E17" s="10">
        <f>E6</f>
        <v>43500</v>
      </c>
      <c r="F17" s="2" t="s">
        <v>7</v>
      </c>
      <c r="G17" s="7"/>
    </row>
    <row r="18">
      <c r="A18" s="2"/>
      <c r="B18" s="2"/>
      <c r="C18" s="2"/>
      <c r="D18" s="12" t="s">
        <v>43</v>
      </c>
      <c r="E18" s="13">
        <f>E15</f>
        <v>14211.5</v>
      </c>
      <c r="F18" s="2" t="s">
        <v>7</v>
      </c>
      <c r="G18" s="7"/>
    </row>
    <row r="19">
      <c r="A19" s="2"/>
      <c r="B19" s="2"/>
      <c r="C19" s="2"/>
      <c r="D19" s="19" t="s">
        <v>45</v>
      </c>
      <c r="E19" s="20">
        <f>E17-E18</f>
        <v>29288.5</v>
      </c>
      <c r="F19" s="21" t="s">
        <v>7</v>
      </c>
      <c r="G19" s="7"/>
    </row>
    <row r="20">
      <c r="A20" s="23"/>
      <c r="B20" s="23"/>
      <c r="C20" s="23"/>
      <c r="D20" s="23"/>
      <c r="E20" s="23"/>
      <c r="F20" s="2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71"/>
    <col customWidth="1" min="2" max="2" width="17.14"/>
    <col customWidth="1" min="3" max="3" width="5.14"/>
    <col customWidth="1" min="4" max="4" width="34.57"/>
    <col customWidth="1" min="5" max="5" width="26.57"/>
    <col customWidth="1" min="6" max="6" width="4.86"/>
  </cols>
  <sheetData>
    <row r="1">
      <c r="A1" s="1" t="s">
        <v>0</v>
      </c>
      <c r="B1" s="2"/>
      <c r="C1" s="2"/>
      <c r="D1" s="3" t="s">
        <v>1</v>
      </c>
      <c r="E1" s="2"/>
      <c r="F1" s="4"/>
      <c r="G1" s="6"/>
    </row>
    <row r="2">
      <c r="A2" s="2" t="s">
        <v>3</v>
      </c>
      <c r="B2" s="8">
        <v>23.0</v>
      </c>
      <c r="C2" s="2" t="s">
        <v>4</v>
      </c>
      <c r="D2" s="2" t="s">
        <v>5</v>
      </c>
      <c r="E2" s="10">
        <v>600000.0</v>
      </c>
      <c r="F2" s="2" t="s">
        <v>7</v>
      </c>
      <c r="G2" s="7"/>
    </row>
    <row r="3">
      <c r="A3" s="2" t="s">
        <v>9</v>
      </c>
      <c r="B3" s="8">
        <v>8.2</v>
      </c>
      <c r="C3" s="2" t="s">
        <v>4</v>
      </c>
      <c r="D3" s="2" t="s">
        <v>11</v>
      </c>
      <c r="E3" s="10">
        <v>2000.0</v>
      </c>
      <c r="F3" s="2" t="s">
        <v>7</v>
      </c>
      <c r="G3" s="7"/>
    </row>
    <row r="4">
      <c r="A4" s="2" t="s">
        <v>12</v>
      </c>
      <c r="B4" s="8">
        <v>169000.0</v>
      </c>
      <c r="C4" s="2" t="s">
        <v>7</v>
      </c>
      <c r="D4" s="2" t="s">
        <v>14</v>
      </c>
      <c r="E4" s="10">
        <v>70000.0</v>
      </c>
      <c r="F4" s="2" t="s">
        <v>7</v>
      </c>
      <c r="G4" s="7"/>
    </row>
    <row r="5">
      <c r="A5" s="2" t="s">
        <v>16</v>
      </c>
      <c r="B5" s="8">
        <v>1.4</v>
      </c>
      <c r="C5" s="2" t="s">
        <v>4</v>
      </c>
      <c r="D5" s="2"/>
      <c r="E5" s="11"/>
      <c r="F5" s="2"/>
      <c r="G5" s="7"/>
    </row>
    <row r="6">
      <c r="A6" s="2" t="s">
        <v>17</v>
      </c>
      <c r="B6" s="8">
        <v>237900.0</v>
      </c>
      <c r="C6" s="2" t="s">
        <v>7</v>
      </c>
      <c r="D6" s="12" t="s">
        <v>18</v>
      </c>
      <c r="E6" s="13">
        <f>IF(E2*B12/100&gt;B14,B14,IF(E2*B12/100&lt;B13,B13,E2*B12/100))</f>
        <v>97610</v>
      </c>
      <c r="F6" s="12" t="s">
        <v>7</v>
      </c>
      <c r="G6" s="6"/>
    </row>
    <row r="7">
      <c r="A7" s="2" t="s">
        <v>30</v>
      </c>
      <c r="B7" s="8">
        <v>3.3</v>
      </c>
      <c r="C7" s="2" t="s">
        <v>4</v>
      </c>
      <c r="D7" s="12" t="s">
        <v>31</v>
      </c>
      <c r="E7" s="13">
        <f>E2+E3-E4-E6</f>
        <v>434390</v>
      </c>
      <c r="F7" s="12" t="s">
        <v>7</v>
      </c>
      <c r="G7" s="7"/>
    </row>
    <row r="8">
      <c r="A8" s="2" t="s">
        <v>33</v>
      </c>
      <c r="B8" s="8">
        <v>598050.0</v>
      </c>
      <c r="C8" s="2" t="s">
        <v>7</v>
      </c>
      <c r="D8" s="2"/>
      <c r="E8" s="11"/>
      <c r="F8" s="2"/>
      <c r="G8" s="7"/>
    </row>
    <row r="9">
      <c r="A9" s="2" t="s">
        <v>34</v>
      </c>
      <c r="B9" s="8">
        <v>12.4</v>
      </c>
      <c r="C9" s="2" t="s">
        <v>4</v>
      </c>
      <c r="D9" s="1" t="s">
        <v>35</v>
      </c>
      <c r="E9" s="11"/>
      <c r="F9" s="2"/>
      <c r="G9" s="7"/>
    </row>
    <row r="10">
      <c r="A10" s="2" t="s">
        <v>36</v>
      </c>
      <c r="B10" s="8">
        <v>962050.0</v>
      </c>
      <c r="C10" s="2" t="s">
        <v>7</v>
      </c>
      <c r="D10" s="2" t="s">
        <v>3</v>
      </c>
      <c r="E10" s="10">
        <f>E7*B2/100</f>
        <v>99909.7</v>
      </c>
      <c r="F10" s="2" t="s">
        <v>7</v>
      </c>
      <c r="G10" s="7"/>
    </row>
    <row r="11">
      <c r="A11" s="2" t="s">
        <v>37</v>
      </c>
      <c r="B11" s="8">
        <v>15.4</v>
      </c>
      <c r="C11" s="2" t="s">
        <v>4</v>
      </c>
      <c r="D11" s="2" t="s">
        <v>9</v>
      </c>
      <c r="E11" s="10">
        <f>E2*B3/100</f>
        <v>49200</v>
      </c>
      <c r="F11" s="2" t="s">
        <v>7</v>
      </c>
      <c r="G11" s="7"/>
    </row>
    <row r="12">
      <c r="A12" s="2" t="s">
        <v>18</v>
      </c>
      <c r="B12" s="8">
        <v>45.0</v>
      </c>
      <c r="C12" s="2" t="s">
        <v>4</v>
      </c>
      <c r="D12" s="2" t="s">
        <v>16</v>
      </c>
      <c r="E12" s="10">
        <f>IF(E2&gt;B6,(B6-B4)*B5/100,IF(E2-B4&gt;0,(E2-B4)*B5/100,0))</f>
        <v>964.6</v>
      </c>
      <c r="F12" s="2" t="s">
        <v>7</v>
      </c>
      <c r="G12" s="6"/>
    </row>
    <row r="13">
      <c r="A13" s="2" t="s">
        <v>42</v>
      </c>
      <c r="B13" s="8">
        <v>4000.0</v>
      </c>
      <c r="C13" s="2" t="s">
        <v>7</v>
      </c>
      <c r="D13" s="2" t="s">
        <v>30</v>
      </c>
      <c r="E13" s="18">
        <f>IF(E2&gt;B8,(B8-B6)*B7/100,IF(E2-B6&gt;0,(E2-B6)*B7/100,0))</f>
        <v>11884.95</v>
      </c>
      <c r="F13" s="2" t="s">
        <v>7</v>
      </c>
      <c r="G13" s="6"/>
    </row>
    <row r="14">
      <c r="A14" s="2" t="s">
        <v>44</v>
      </c>
      <c r="B14" s="8">
        <v>97610.0</v>
      </c>
      <c r="C14" s="2" t="s">
        <v>7</v>
      </c>
      <c r="D14" s="2" t="s">
        <v>34</v>
      </c>
      <c r="E14" s="18">
        <f>IF(E2&gt;B10,(B10-B8)*B9/100,IF(E2-B8&gt;0,(E2-B8)*B9/100,0))</f>
        <v>241.8</v>
      </c>
      <c r="F14" s="2" t="s">
        <v>7</v>
      </c>
      <c r="G14" s="6"/>
    </row>
    <row r="15">
      <c r="A15" s="2"/>
      <c r="B15" s="2"/>
      <c r="C15" s="2"/>
      <c r="D15" s="12" t="s">
        <v>37</v>
      </c>
      <c r="E15" s="13">
        <f>IF(E2&gt;B10,(E2-B10)*B11/100,0)</f>
        <v>0</v>
      </c>
      <c r="F15" s="12" t="s">
        <v>7</v>
      </c>
      <c r="G15" s="6"/>
    </row>
    <row r="16">
      <c r="A16" s="2"/>
      <c r="B16" s="2"/>
      <c r="C16" s="2"/>
      <c r="D16" s="22" t="s">
        <v>46</v>
      </c>
      <c r="E16" s="24">
        <f>SUM(E10:E15)</f>
        <v>162201.05</v>
      </c>
      <c r="F16" s="22" t="s">
        <v>7</v>
      </c>
      <c r="G16" s="7"/>
    </row>
    <row r="17">
      <c r="A17" s="2"/>
      <c r="B17" s="2"/>
      <c r="C17" s="2"/>
      <c r="D17" s="19" t="s">
        <v>47</v>
      </c>
      <c r="E17" s="20">
        <f>E2+E3-E16</f>
        <v>439798.95</v>
      </c>
      <c r="F17" s="19" t="s">
        <v>7</v>
      </c>
      <c r="G17" s="7"/>
    </row>
  </sheetData>
  <drawing r:id="rId1"/>
</worksheet>
</file>